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workbookProtection workbookPassword="9D5E" lockStructure="1"/>
  <bookViews>
    <workbookView xWindow="-120" yWindow="-120" windowWidth="20730" windowHeight="11040"/>
  </bookViews>
  <sheets>
    <sheet name="BALANCE SSR REPORTE 2023" sheetId="3" r:id="rId1"/>
    <sheet name="CARTOLAS AL 31.12.2022 Y 2023" sheetId="11" r:id="rId2"/>
    <sheet name="ESTADO RESULTADOS SSR 2023" sheetId="2" r:id="rId3"/>
    <sheet name="LISTADO INVERSIONES" sheetId="4" r:id="rId4"/>
    <sheet name="NOTAS EXPLICATIVAS" sheetId="6" r:id="rId5"/>
    <sheet name="RENTA AT.2024 SSR V.SIMPSON" sheetId="9" r:id="rId6"/>
    <sheet name="ANALISIS INFORMACION" sheetId="10" r:id="rId7"/>
    <sheet name="Hoja2" sheetId="12" r:id="rId8"/>
  </sheets>
  <definedNames>
    <definedName name="_xlnm.Print_Area" localSheetId="0">'BALANCE SSR REPORTE 2023'!$B$2:$F$38</definedName>
  </definedName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2" i="2" l="1"/>
  <c r="L16" i="9"/>
  <c r="C19" i="4"/>
  <c r="I21" i="10"/>
  <c r="J17" i="10"/>
  <c r="I17" i="10"/>
  <c r="K17" i="10" s="1"/>
  <c r="E17" i="10"/>
  <c r="D17" i="10"/>
  <c r="K15" i="10"/>
  <c r="F15" i="10"/>
  <c r="K14" i="10"/>
  <c r="F14" i="10"/>
  <c r="K13" i="10"/>
  <c r="F13" i="10"/>
  <c r="K12" i="10"/>
  <c r="F12" i="10"/>
  <c r="K11" i="10"/>
  <c r="F11" i="10"/>
  <c r="K10" i="10"/>
  <c r="F10" i="10"/>
  <c r="K9" i="10"/>
  <c r="F9" i="10"/>
  <c r="K8" i="10"/>
  <c r="F8" i="10"/>
  <c r="K7" i="10"/>
  <c r="F7" i="10"/>
  <c r="K6" i="10"/>
  <c r="F6" i="10"/>
  <c r="K5" i="10"/>
  <c r="F5" i="10"/>
  <c r="K4" i="10"/>
  <c r="F4" i="10"/>
  <c r="F17" i="10" l="1"/>
  <c r="I16" i="9"/>
  <c r="F16" i="9"/>
  <c r="D16" i="9"/>
  <c r="B16" i="9"/>
  <c r="D25" i="3" l="1"/>
  <c r="F25" i="3"/>
  <c r="D5" i="2"/>
  <c r="D13" i="2" s="1"/>
  <c r="D19" i="2" l="1"/>
</calcChain>
</file>

<file path=xl/comments1.xml><?xml version="1.0" encoding="utf-8"?>
<comments xmlns="http://schemas.openxmlformats.org/spreadsheetml/2006/main">
  <authors>
    <author>Usuario de Microsoft Office</author>
    <author>SonyVAIO</author>
  </authors>
  <commentList>
    <comment ref="O2" authorId="0">
      <text>
        <r>
          <rPr>
            <sz val="10"/>
            <color rgb="FF000000"/>
            <rFont val="Calibri"/>
            <family val="2"/>
          </rPr>
          <t xml:space="preserve">DIGITE AQUÍ EL NUMERO DE RUT DE LA EMPRESA SEPARADO POR PUNTOS Y GUION
</t>
        </r>
        <r>
          <rPr>
            <sz val="10"/>
            <color rgb="FF000000"/>
            <rFont val="Calibri"/>
            <family val="2"/>
          </rPr>
          <t>EPRT</t>
        </r>
      </text>
    </comment>
    <comment ref="Q2" authorId="0">
      <text>
        <r>
          <rPr>
            <sz val="10"/>
            <color rgb="FF000000"/>
            <rFont val="Calibri"/>
            <family val="2"/>
          </rPr>
          <t xml:space="preserve">PARA CAMBIAR AÑO TRIBUTARIO DEBE DESBLOQUEAR PLANILLA
</t>
        </r>
      </text>
    </comment>
    <comment ref="B4" authorId="1">
      <text>
        <r>
          <rPr>
            <b/>
            <sz val="9"/>
            <color rgb="FF000000"/>
            <rFont val="Tahoma"/>
            <family val="2"/>
          </rPr>
          <t>SonyVAIO:</t>
        </r>
        <r>
          <rPr>
            <sz val="9"/>
            <color rgb="FF000000"/>
            <rFont val="Tahoma"/>
            <family val="2"/>
          </rPr>
          <t xml:space="preserve">
</t>
        </r>
        <r>
          <rPr>
            <sz val="10"/>
            <color rgb="FF000000"/>
            <rFont val="Tahoma"/>
            <family val="2"/>
          </rPr>
          <t>INGRESE VALORES DEL CODIGO 538 DEL FORMULARIO  F-29</t>
        </r>
      </text>
    </comment>
    <comment ref="F4" authorId="1">
      <text>
        <r>
          <rPr>
            <b/>
            <sz val="10"/>
            <color rgb="FF000000"/>
            <rFont val="Tahoma"/>
            <family val="2"/>
          </rPr>
          <t>SonyVAIO:</t>
        </r>
        <r>
          <rPr>
            <sz val="10"/>
            <color rgb="FF000000"/>
            <rFont val="Tahoma"/>
            <family val="2"/>
          </rPr>
          <t xml:space="preserve">
</t>
        </r>
        <r>
          <rPr>
            <sz val="10"/>
            <color rgb="FF000000"/>
            <rFont val="Tahoma"/>
            <family val="2"/>
          </rPr>
          <t>INGRESE LA DIFERENCIA QUE SE PRODUZCA DE RESTAR AL CODIGO 520 DEL FORMULARIO F-29; EL CODIGO 528; O SEA CREDITOS DE COMPRAS MENOS LAS NOTAS DE CREDITO RECIBIDAS</t>
        </r>
      </text>
    </comment>
    <comment ref="G4" authorId="1">
      <text>
        <r>
          <rPr>
            <b/>
            <sz val="9"/>
            <color rgb="FF000000"/>
            <rFont val="Tahoma"/>
            <family val="2"/>
          </rPr>
          <t>SonyVAIO:</t>
        </r>
        <r>
          <rPr>
            <sz val="9"/>
            <color rgb="FF000000"/>
            <rFont val="Tahoma"/>
            <family val="2"/>
          </rPr>
          <t xml:space="preserve">
</t>
        </r>
        <r>
          <rPr>
            <sz val="9"/>
            <color rgb="FF000000"/>
            <rFont val="Tahoma"/>
            <family val="2"/>
          </rPr>
          <t>INGRESE VALORES DEL CODIGO 562 DEL FORMULARIO F-29</t>
        </r>
      </text>
    </comment>
    <comment ref="I4" authorId="0">
      <text>
        <r>
          <rPr>
            <sz val="10"/>
            <color rgb="FF000000"/>
            <rFont val="Calibri"/>
            <family val="2"/>
          </rPr>
          <t>COLOQUE VALOR NETO SEGÚN CONTRATO DE ARRIENDO</t>
        </r>
      </text>
    </comment>
    <comment ref="J4" authorId="1">
      <text>
        <r>
          <rPr>
            <b/>
            <sz val="9"/>
            <color rgb="FF000000"/>
            <rFont val="Tahoma"/>
            <family val="2"/>
          </rPr>
          <t>SonyVAIO:</t>
        </r>
        <r>
          <rPr>
            <sz val="9"/>
            <color rgb="FF000000"/>
            <rFont val="Tahoma"/>
            <family val="2"/>
          </rPr>
          <t xml:space="preserve">
</t>
        </r>
        <r>
          <rPr>
            <sz val="10"/>
            <color rgb="FF000000"/>
            <rFont val="Tahoma"/>
            <family val="2"/>
          </rPr>
          <t>AQUÍ PUEDE REGISTRAR CUALQUIER OTRO EGRESO DISTINTO DE LAS COMPRAS; COMO HONORARIOS PAGADOS</t>
        </r>
      </text>
    </comment>
    <comment ref="O4" authorId="1">
      <text>
        <r>
          <rPr>
            <b/>
            <sz val="9"/>
            <color rgb="FF000000"/>
            <rFont val="Tahoma"/>
            <family val="2"/>
          </rPr>
          <t>SonyVAIO:</t>
        </r>
        <r>
          <rPr>
            <sz val="9"/>
            <color rgb="FF000000"/>
            <rFont val="Tahoma"/>
            <family val="2"/>
          </rPr>
          <t xml:space="preserve">
</t>
        </r>
        <r>
          <rPr>
            <sz val="9"/>
            <color rgb="FF000000"/>
            <rFont val="Tahoma"/>
            <family val="2"/>
          </rPr>
          <t>COLOQUE VALOR DEL PAGO PROVISIONAL MENSUAL DEL 0,25% SOBRE LOS INGRESOS NETOS DEL PERIODO.</t>
        </r>
      </text>
    </comment>
    <comment ref="H19" authorId="1">
      <text>
        <r>
          <rPr>
            <b/>
            <sz val="9"/>
            <color rgb="FF000000"/>
            <rFont val="Tahoma"/>
            <family val="2"/>
          </rPr>
          <t>SonyVAIO:</t>
        </r>
        <r>
          <rPr>
            <sz val="9"/>
            <color rgb="FF000000"/>
            <rFont val="Tahoma"/>
            <family val="2"/>
          </rPr>
          <t xml:space="preserve">
</t>
        </r>
        <r>
          <rPr>
            <sz val="10"/>
            <color rgb="FF000000"/>
            <rFont val="Tahoma"/>
            <family val="2"/>
          </rPr>
          <t>INGRESE VALOR UTM DICIEMBRE DEL EJ.ERCICIO COMERCIAL RESPECTIVO</t>
        </r>
      </text>
    </comment>
    <comment ref="N30" authorId="0">
      <text>
        <r>
          <rPr>
            <b/>
            <sz val="10"/>
            <color rgb="FF000000"/>
            <rFont val="Calibri"/>
            <family val="2"/>
          </rPr>
          <t>DIGITE  FACTOR SEGÚN TRAMO DE RENTA DE ACUERDO A TABLA I.G.C VIGENTE.</t>
        </r>
      </text>
    </comment>
    <comment ref="O31" authorId="0">
      <text>
        <r>
          <rPr>
            <b/>
            <sz val="10"/>
            <color rgb="FF000000"/>
            <rFont val="Calibri"/>
            <family val="2"/>
          </rPr>
          <t>DIGITE CANTIDAD A REBAJAR PARA EL TRAMO SEGÚN TABLA I.G.C. VIGENTE</t>
        </r>
      </text>
    </comment>
  </commentList>
</comments>
</file>

<file path=xl/sharedStrings.xml><?xml version="1.0" encoding="utf-8"?>
<sst xmlns="http://schemas.openxmlformats.org/spreadsheetml/2006/main" count="250" uniqueCount="230">
  <si>
    <t>PATRIMONIO</t>
  </si>
  <si>
    <t>TOTAL ACTIVOS</t>
  </si>
  <si>
    <t>TOTAL PASIVO+PATRIMONIO</t>
  </si>
  <si>
    <t xml:space="preserve">(+) INGRESOS DE EXPLOTACION </t>
  </si>
  <si>
    <t>(-) COSTOS DE EXPLOTACION</t>
  </si>
  <si>
    <t>(=) UTILIDAD BRUTA</t>
  </si>
  <si>
    <t>(-)GASTOS ADMINISTRACION Y VENTAS</t>
  </si>
  <si>
    <t>(=) RESULTADO OPERACIONAL</t>
  </si>
  <si>
    <t>(+)INGRESOS NO OPERACIONALES</t>
  </si>
  <si>
    <t>(-) GASTOS NO OPERACIONALES</t>
  </si>
  <si>
    <t>(=) UTILIDAD ANTES INTERES Y TRIBUTOS</t>
  </si>
  <si>
    <t>(-) INTERESES PAGADOS</t>
  </si>
  <si>
    <t xml:space="preserve">(=) IMPUESTO A LA RENTA </t>
  </si>
  <si>
    <t>(=) UTILIDAD NETA</t>
  </si>
  <si>
    <t>$</t>
  </si>
  <si>
    <t>ACTIVOS CORRIENTES</t>
  </si>
  <si>
    <t>ACTIVOS NO CORRIENTES</t>
  </si>
  <si>
    <t>PASIVOS CORRIENTES</t>
  </si>
  <si>
    <t>PASIVOS NO CORRIENTES</t>
  </si>
  <si>
    <t>NOTA</t>
  </si>
  <si>
    <t>Efectivo y Equivalente de Efectivo</t>
  </si>
  <si>
    <t>Cuenta Corriente Comercial</t>
  </si>
  <si>
    <t>Stocks</t>
  </si>
  <si>
    <t>Muebles y Utiles</t>
  </si>
  <si>
    <t>Equipos computacionales</t>
  </si>
  <si>
    <t>Equipos Comunicación Móviles</t>
  </si>
  <si>
    <t>Otras Inversiones del Periodo</t>
  </si>
  <si>
    <t>Estanque Acopio Agua 40.000 litros</t>
  </si>
  <si>
    <t>Depreciación Acumulada Estanque</t>
  </si>
  <si>
    <t>Cierres Perimetrales 359 mts.lineales</t>
  </si>
  <si>
    <t>Propiedad Planta y Equipo sector Captación</t>
  </si>
  <si>
    <t>Edificaciones</t>
  </si>
  <si>
    <t>Depreciación Acumulada  Edificaciones</t>
  </si>
  <si>
    <t>Terrenos</t>
  </si>
  <si>
    <t>Software Computacional</t>
  </si>
  <si>
    <t>Hosting Sitio Web</t>
  </si>
  <si>
    <t xml:space="preserve">Proveedores </t>
  </si>
  <si>
    <t>Acreedores Comerciales</t>
  </si>
  <si>
    <t>Cotizaciones Previsionales por Pagar</t>
  </si>
  <si>
    <t>Préstamos</t>
  </si>
  <si>
    <t>Capital social</t>
  </si>
  <si>
    <t>Utilidades del Ejercicio</t>
  </si>
  <si>
    <t xml:space="preserve">Otros Equipos operacionales </t>
  </si>
  <si>
    <t>Remuneraciones del Personal</t>
  </si>
  <si>
    <t xml:space="preserve">Compras para Inversión </t>
  </si>
  <si>
    <t>Honorarios pagados</t>
  </si>
  <si>
    <t>Boletas prest.serv.a Terceros</t>
  </si>
  <si>
    <t>Mantención y operación general</t>
  </si>
  <si>
    <t>TOTAL GASTOS ADMINISTRACION</t>
  </si>
  <si>
    <t>ESTADO DE RESULTADOS SSR VALLE SIMPSON 01.01.2023 AL 31.12.2023</t>
  </si>
  <si>
    <t xml:space="preserve">                                             HERNAN ACUÑA ACUÑA</t>
  </si>
  <si>
    <t xml:space="preserve">         VICTOR CORNEJO MACAYA</t>
  </si>
  <si>
    <t xml:space="preserve">  IVA Crédito Fiscal</t>
  </si>
  <si>
    <t>Deudores Comerciales (clientes)</t>
  </si>
  <si>
    <t xml:space="preserve">                                         INGENIERO (E) ADM.PUBLICA</t>
  </si>
  <si>
    <t xml:space="preserve">                                                     PRESIDENTE SSR</t>
  </si>
  <si>
    <t xml:space="preserve">    SECRETARIO SSR</t>
  </si>
  <si>
    <t xml:space="preserve">    LUIS  MILLACURA CABERO</t>
  </si>
  <si>
    <t xml:space="preserve">   Contador Público y Auditor</t>
  </si>
  <si>
    <t xml:space="preserve">             TESORERO SSR</t>
  </si>
  <si>
    <t xml:space="preserve">MONTO </t>
  </si>
  <si>
    <t xml:space="preserve">Mesas plegables, etre otros </t>
  </si>
  <si>
    <t xml:space="preserve">Programa software </t>
  </si>
  <si>
    <t xml:space="preserve">Mantención y pintura estanque </t>
  </si>
  <si>
    <t xml:space="preserve">Cierre perimetral estanque </t>
  </si>
  <si>
    <t xml:space="preserve">Proyecto telemetría anticipo </t>
  </si>
  <si>
    <t xml:space="preserve">Baldocín entrada sede </t>
  </si>
  <si>
    <t xml:space="preserve">60 medidores inteligentes </t>
  </si>
  <si>
    <t xml:space="preserve">Materiales bodega </t>
  </si>
  <si>
    <t xml:space="preserve">Cortadora de pasto </t>
  </si>
  <si>
    <t>Bomba serie EONE MF (7LH-10 BAR) PVDF</t>
  </si>
  <si>
    <t>NOTAS EXPLICATIVAS AL ESTADO DE SITUACION FINANCIERA SSR VALLE SIMPSON  EJERCICIO COMERCIAL 2023</t>
  </si>
  <si>
    <t>EXPLICACION</t>
  </si>
  <si>
    <t>Nº 1</t>
  </si>
  <si>
    <t>Actualmente el SSR se encuentra incorporado en el “Registro de Operadores”, según consta en oficio Nº 27 del 16.01.2024 de la Subdirección de Servicios Sanitarios Rurales, del Ministerio de Obras Públicas, para efectos de los dispuesto en el artículo 2 transitorio de la Ley Nº 20.998.-</t>
  </si>
  <si>
    <t>Nº2</t>
  </si>
  <si>
    <t xml:space="preserve">De acuerdo con lo dictaminado por el Servicio de Impuestos Internos, mediante Oficio Nº 2123 del 19.11.2010, Los comités APR, están exentas de todas las contribuciones, impuestos y derechos fiscales y municipales, con excepción de los establecidos en la Ley sobre Impuesto a las Ventas  y Servicios, contenida en el DL. Nº 825, de 1974. </t>
  </si>
  <si>
    <t>Nº 3</t>
  </si>
  <si>
    <t>Al no perseguir fines de lucro, para efectos tributarios el SSR Valle Simpson  clasifica como contribuyentes no sujetos al Artículo 14 de la Ley de Impuesto a la Renta DL 824/74,  por lo que no está obligado a llevar contabilidad, efectuar declaraciones de Renta, realizar pagos provisionales mensuales, entre otros. Actualmente aplica lo dispuesto por la Ley 21.581 que incorpora el articulo 64 bis a la ley 20.998, que exime del Impuesto al Valor Agregado a los Servicios Sanitarios Rurales, en la forma y condiciones que la norma establece.</t>
  </si>
  <si>
    <t>Nº4</t>
  </si>
  <si>
    <t>El Directorio en vigencia por razones de transparencia en el uso de los recursos y teniendo presente la necesidad de cuantificar los bienes de propiedad del APR y generar un inventario de los mismos, ha decidido entre otras gestiones, preparar un Estado de Situación Financiera, o Balance General que consolide la situación patrimonial y financiera al 31.12.2023 y un Estado de Resultados al 31.12.2023.</t>
  </si>
  <si>
    <t>Nº5</t>
  </si>
  <si>
    <t>Dada la inexistencia de registros que permitieran determinar el costo de muchos bienes del Activo Fijo, el Directorio considerando que los mismos no están ni estarán disponible para la venta, ha determinado asignarles un valor estimado de acuerdo al valor corriente en plaza y en el caso de los terrenos, estimaciones conciliables proporcionales con los valores de mercado.</t>
  </si>
  <si>
    <t>Nº 6</t>
  </si>
  <si>
    <t>El SSR, en la actualidad no opera con dinero en efectivo, salvo recaudaciones marginales  por pago del consumo mensual de  clientes que no cuentan con otra alternativa, pues se ha masificado el depósito en cuenta corriente o transferencias  electrónicas vía dispositivo “Maquina Compraquí” de Banco Estado para tarjetas de Débito, crédito y prepago.</t>
  </si>
  <si>
    <t>Nº 7</t>
  </si>
  <si>
    <t>Presidente del  Directorio gestionó apertura de Cuenta Corriente en Banco Estado, vigente desde el 19.10.2022, con el objeto de dar mayor transparencia en el uso de los recursos monetarios,  de manera que toda entrada y salida de dinero, se ve reflejada en las cartolas   bancarias y el  pago de obligaciones implica una transferencia electrónica autorizada por dos integrantes del directorio, a través de un dispositivo personal e intransferible, denominado tokem.</t>
  </si>
  <si>
    <t>Nº 8</t>
  </si>
  <si>
    <t>El stocks sólo esta referido a materiales de uso o consumo corriente, tales como materiales de oficina, mantenimiento y reparaciones menores, etc.</t>
  </si>
  <si>
    <t>Nº 9</t>
  </si>
  <si>
    <t>Las operaciones  del SSR, no generan derecho a crédito fiscal IVA, salvo de manera marginal, por lo que su valor contable, no representa un crédito fiscal real, pero que fue erróneamente declarado y acumulado.</t>
  </si>
  <si>
    <t>Nº 10</t>
  </si>
  <si>
    <t>Los Deudores Comerciales representan la deuda que se genera por cobro del servicio mensual con vencimiento al primer  día del mes siguiente al de emisión y deudores impagos de periodos anteriores.</t>
  </si>
  <si>
    <t>Nº 11</t>
  </si>
  <si>
    <t>Los Muebles y útiles, corresponden al mobiliario de la oficina del SSR, cuyo registro consta en inventario realizado mediante código de barra implementado por el Directorio y materializado en el mes de mayo 2023.</t>
  </si>
  <si>
    <t>Nº 12</t>
  </si>
  <si>
    <t>Equipos computaciones están constituidos fundamentalmente por computadores, impresoras, escaner, máquina para gestión pago electrónico clientes, proyector, telón, etc.</t>
  </si>
  <si>
    <t>Nº 13</t>
  </si>
  <si>
    <t>Corresponde a la adquisición  dos equipos celulares con aplicaciones para uso del  Operador de Terreno y Secretaria Administrativa.</t>
  </si>
  <si>
    <t>Nº 14</t>
  </si>
  <si>
    <t>Otras Inversiones, representado por la compra de 60 medidores inteligentes, equipos de Telemetría que al cierre del ejercicio aún está en proceso de ejecución , construcción leñera de 12 metros cuadrados.</t>
  </si>
  <si>
    <t>Nº 15</t>
  </si>
  <si>
    <t>Estanque  con estimación de vida útil de 25 años y depreciación lineal de 8 años</t>
  </si>
  <si>
    <t>Nº 16</t>
  </si>
  <si>
    <t>Cierres perimetrales corresponde a tres recintos, uno donde se emplaza el estanque con una extensión de 100 metros lineales, recinto de capatación con 101metros lineales y sede con 158 metros lineales</t>
  </si>
  <si>
    <t>Nº 17</t>
  </si>
  <si>
    <t>Otros Equipos Operacionales ,  constituidos por Motobomba y Bomba Cloradora</t>
  </si>
  <si>
    <t>Nº 18</t>
  </si>
  <si>
    <t>PPYP, Constituido por dos pozos de captación, bomba de impulsión, caseta de filtración e inyección de agua a la red.</t>
  </si>
  <si>
    <t>Nº 19</t>
  </si>
  <si>
    <t>Edificaciones, constituidas por Sede corporativa del SSR camino Ensenada,  dependencias sala de cloración y oficina antigua  en recinto estanque, con vida útil estimada de 40 años y depreciación promedio de 8 años.</t>
  </si>
  <si>
    <t>Nº 20</t>
  </si>
  <si>
    <t>Terrenos constituidos por recinto de captación con una superficie de 545 mt2, app; recinto sede SSR con una superficie de 1350 mts 2 app y recinto estanque con una superficie de 480 mts 2 app.</t>
  </si>
  <si>
    <t>Nº 21</t>
  </si>
  <si>
    <t>Dado la naturaleza de los activos, se ha determinado el método constante lineal para reconocer  el  menor valor por desgaste  producto de su uso.</t>
  </si>
  <si>
    <t>Nº 22</t>
  </si>
  <si>
    <t>Sitio web página institucional para publicación del quehacer del ssr y medio de comunicación oficial, con un solo pago por mantención anual.</t>
  </si>
  <si>
    <t>Nº 23</t>
  </si>
  <si>
    <t>El SSR no presenta deuda durante el ejercicio comercial, Los ingresos se aplicaron de acuerdo a lo detallado en el Estado de Resultados, utilizando íntegramente todos los ingresos a la gestión operativa y de inversión, debiendo utilizar $ 648.588 de efectivo proveniente de ejercicio anterior.</t>
  </si>
  <si>
    <r>
      <t>El Comité de Agua Potable Rural, también denominado SSR Valle Simpson,  es una Organización Funcional, creada al alero de la Ley Nº 19.418 sobre Junta de Vecinos, Entidad sin fines de lucro, cuyo objetivos es proporcionar agua potable a la comunidad de Valle Simpson,</t>
    </r>
    <r>
      <rPr>
        <b/>
        <sz val="14"/>
        <color theme="1"/>
        <rFont val="Calibri"/>
        <family val="2"/>
        <scheme val="minor"/>
      </rPr>
      <t xml:space="preserve"> </t>
    </r>
    <r>
      <rPr>
        <sz val="14"/>
        <color theme="1"/>
        <rFont val="Calibri"/>
        <family val="2"/>
        <scheme val="minor"/>
      </rPr>
      <t>tiene personalidad jurídica vigente, según consta en acta de inscripción 117 a fojas N°81 de fecha 28 de noviembre de 1994 del registro de organizaciones comunitarias de carácter funcional de la I. Municipalidad de Coyhaique. La personalidad jurídica emana de la aplicación de la Ley N°18.893.</t>
    </r>
  </si>
  <si>
    <t>DETALLE INVERSIONES AÑO 2023</t>
  </si>
  <si>
    <t>FORMATO TIPO PARA DETERMINAR RENTA CONTRIBUYENTE PROPYME TRANSPARENTE 14 D) Nº 8 LIR</t>
  </si>
  <si>
    <r>
      <t xml:space="preserve">       </t>
    </r>
    <r>
      <rPr>
        <b/>
        <sz val="12"/>
        <color theme="1"/>
        <rFont val="Calibri (Cuerpo)"/>
      </rPr>
      <t xml:space="preserve"> A.T.</t>
    </r>
  </si>
  <si>
    <t>NOMBRE CONTRIBUYENTE         :</t>
  </si>
  <si>
    <t>COMITÉ AGUA POTABLE RURAL SSR VALLE SIMPSON</t>
  </si>
  <si>
    <t>RUT</t>
  </si>
  <si>
    <t>73.182.300-6</t>
  </si>
  <si>
    <t>MESES</t>
  </si>
  <si>
    <t>DEBITO FISCAL DEL PERIODO</t>
  </si>
  <si>
    <t>INGRESOS EFECTIVOS AFECTOS</t>
  </si>
  <si>
    <t>INGREOS EFECTIVOS EXENTOS</t>
  </si>
  <si>
    <t>TOTAL INGRESOS EFECTIVOS</t>
  </si>
  <si>
    <t>CREDITO FISCAL DEL PERIODO</t>
  </si>
  <si>
    <t>MONTO NETO SIN DERECHO C.F.</t>
  </si>
  <si>
    <t>GASTOS EFECTIVOS COMPRAS</t>
  </si>
  <si>
    <t>HONORARIOS PAGADOS</t>
  </si>
  <si>
    <t>BOLETAS PREST.SERV.   TERCEROS</t>
  </si>
  <si>
    <t>REMUNERAC.  APORTES EMPL.</t>
  </si>
  <si>
    <t>OTROS GASTOS DEDUCIBLES INGRESOS</t>
  </si>
  <si>
    <t>TOTAL GASTOS EFECTIVOS</t>
  </si>
  <si>
    <t>UTILIDAD BRUTA ANTES GASTOS PRES.</t>
  </si>
  <si>
    <t>PAGOS PROVIS. MENSUALES</t>
  </si>
  <si>
    <t>FACTORES ACTUALIZAC.</t>
  </si>
  <si>
    <t>PAGOS PROVIS.  ACTUAL.</t>
  </si>
  <si>
    <t>ENE</t>
  </si>
  <si>
    <t>FEB</t>
  </si>
  <si>
    <t>MAR</t>
  </si>
  <si>
    <t>ABR</t>
  </si>
  <si>
    <t>MAY</t>
  </si>
  <si>
    <t>JUN</t>
  </si>
  <si>
    <t>JUL</t>
  </si>
  <si>
    <t>AGO</t>
  </si>
  <si>
    <t>SEP</t>
  </si>
  <si>
    <t>OCT</t>
  </si>
  <si>
    <t>NOV</t>
  </si>
  <si>
    <t>DIC</t>
  </si>
  <si>
    <t>TOTALES</t>
  </si>
  <si>
    <t>GASTOS PRESUNTOS ASIM.AL ART. 31 LIR</t>
  </si>
  <si>
    <t>0,5% INGRESOS BRUTOS :</t>
  </si>
  <si>
    <t>MINIMO 1 UTM                   :</t>
  </si>
  <si>
    <t>MAXIMO 15 UTM                   :</t>
  </si>
  <si>
    <t>RESUMEN DE LA RENTA</t>
  </si>
  <si>
    <t>INGRESOS</t>
  </si>
  <si>
    <t>GASTOS EFECTIVOS</t>
  </si>
  <si>
    <t>IMP.1RA.CATEG.</t>
  </si>
  <si>
    <t>IMPTO. RENTA</t>
  </si>
  <si>
    <t>GASTOS PRESUNTOS</t>
  </si>
  <si>
    <t>TASA 0%</t>
  </si>
  <si>
    <t>PERDIDA TRIBUTARIA EJERCICIO ANTERIOR</t>
  </si>
  <si>
    <t>BASE  IMPONIBLE</t>
  </si>
  <si>
    <t>PPM PAGADO ACTUALIZADO</t>
  </si>
  <si>
    <t>IMP. A PAGAR</t>
  </si>
  <si>
    <t>UTM DIC</t>
  </si>
  <si>
    <t>2020= 51.029</t>
  </si>
  <si>
    <t>BASE AFECTA</t>
  </si>
  <si>
    <t>FACTOR</t>
  </si>
  <si>
    <t>TRIBUTACION DEL DUEÑO TERMINAL  =</t>
  </si>
  <si>
    <t>IMPUESTO GLOBLA COMPLEMENTARIO</t>
  </si>
  <si>
    <t>CANT.REB.</t>
  </si>
  <si>
    <t>I.G.C.</t>
  </si>
  <si>
    <t>IMPTO RENTA</t>
  </si>
  <si>
    <t>REMANENTE</t>
  </si>
  <si>
    <t>IMPTO. PAGAR</t>
  </si>
  <si>
    <t>Menos PPM</t>
  </si>
  <si>
    <t>IMPTO. FINAL</t>
  </si>
  <si>
    <t>RESUMEN INGRESOS Y GASTOS ENERO DICIEMBRE 2022</t>
  </si>
  <si>
    <t>RESUMEN INGRESOS Y GASTOS ENERO DICIEMBRE 2023</t>
  </si>
  <si>
    <t>ENERO</t>
  </si>
  <si>
    <t>FEBRERO</t>
  </si>
  <si>
    <t>MARZO</t>
  </si>
  <si>
    <t>ABRIL</t>
  </si>
  <si>
    <t>MAYO</t>
  </si>
  <si>
    <t>JUNIO</t>
  </si>
  <si>
    <t>JULIO</t>
  </si>
  <si>
    <t>AGOSTO</t>
  </si>
  <si>
    <t>SEPTIEMBRE</t>
  </si>
  <si>
    <t>OCTUBRE</t>
  </si>
  <si>
    <t>NOVIEMBRE</t>
  </si>
  <si>
    <t>DICIEMBRE</t>
  </si>
  <si>
    <t xml:space="preserve">ARRANQUE </t>
  </si>
  <si>
    <t xml:space="preserve">asumieron </t>
  </si>
  <si>
    <t>13.08.2022</t>
  </si>
  <si>
    <t>7 MESES</t>
  </si>
  <si>
    <t>5 MESES</t>
  </si>
  <si>
    <t>dif</t>
  </si>
  <si>
    <t>DEUDA DE LOS USUARIOS AL 31.12.2023</t>
  </si>
  <si>
    <t>LA FACTURACION MAS ALTA 2022 SE REG. EN AGOSTO 2022</t>
  </si>
  <si>
    <t>EN 2023 TODAS LAS FACTURACIONES SUPERAN LA MAS ALTA DEL 2022</t>
  </si>
  <si>
    <t>CON EXCEPCION DEL MAYO 2023 CON 2.338.538</t>
  </si>
  <si>
    <t>IMPLICA CONTROL DE FACTURACION.</t>
  </si>
  <si>
    <t>GESTION DE COBRANZA.</t>
  </si>
  <si>
    <t xml:space="preserve">Máquina dymo e implem.(impres.inventario) </t>
  </si>
  <si>
    <t>Bomba cloradora (de emergencia)</t>
  </si>
  <si>
    <t>Extintores clase ABC 6 kl (2 unid.)</t>
  </si>
  <si>
    <t>Limpieza bombas (pozo 1 y 2)</t>
  </si>
  <si>
    <t>Elementos seguridad y vest.corporativa</t>
  </si>
  <si>
    <t>Colocación de césped Natural</t>
  </si>
  <si>
    <t>EN 5 MESES LOS INGRESOS SE INCREMENTARON</t>
  </si>
  <si>
    <t>Utilidades Retenidas periodos anteriores</t>
  </si>
  <si>
    <t>X= 2.344</t>
  </si>
  <si>
    <t>X= 2.881</t>
  </si>
  <si>
    <t>DIFERENCIA</t>
  </si>
  <si>
    <t>DIFERENICA</t>
  </si>
  <si>
    <t>BALANCE GENERAL O ESTADO DE  SITUACION FINANCIERA  SSR VALLE SIMPSON  EJERCICIO 2023</t>
  </si>
  <si>
    <t xml:space="preserve">                                   SECRETARIO SSR                                                                         INGENIERO (E) ADM.PUBLICA</t>
  </si>
  <si>
    <t xml:space="preserve"> LUIS  MILLACURA CABERO</t>
  </si>
  <si>
    <t>Contador Público y Auditor</t>
  </si>
  <si>
    <t xml:space="preserve"> TESORERO SSR</t>
  </si>
  <si>
    <t xml:space="preserve">                          VICTOR CORNEJO MACAYA                                                                       HERNAN ACUÑA ACUÑA                                                                                                                             </t>
  </si>
  <si>
    <r>
      <t xml:space="preserve">                                                                                                                                               </t>
    </r>
    <r>
      <rPr>
        <sz val="10"/>
        <color theme="1"/>
        <rFont val="Al Bayan Plain"/>
      </rPr>
      <t xml:space="preserve">   PRESIDENTE SSR</t>
    </r>
  </si>
</sst>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000"/>
    <numFmt numFmtId="165" formatCode="#,##0;[Red]#,##0"/>
    <numFmt numFmtId="166" formatCode="#,##0.000"/>
    <numFmt numFmtId="167" formatCode="0.0%"/>
  </numFmts>
  <fonts count="27">
    <font>
      <sz val="12"/>
      <color theme="1"/>
      <name val="Calibri"/>
      <family val="2"/>
      <scheme val="minor"/>
    </font>
    <font>
      <b/>
      <sz val="12"/>
      <color theme="1"/>
      <name val="Calibri"/>
      <family val="2"/>
      <scheme val="minor"/>
    </font>
    <font>
      <sz val="14"/>
      <color theme="1"/>
      <name val="Calibri"/>
      <family val="2"/>
      <scheme val="minor"/>
    </font>
    <font>
      <b/>
      <sz val="10"/>
      <color theme="1"/>
      <name val="Al Bayan Plain"/>
    </font>
    <font>
      <sz val="10"/>
      <color theme="1"/>
      <name val="Al Bayan Plain"/>
    </font>
    <font>
      <b/>
      <sz val="11"/>
      <color theme="1"/>
      <name val="Al Bayan Plain"/>
    </font>
    <font>
      <sz val="8"/>
      <color theme="1"/>
      <name val="Al Bayan Plain"/>
    </font>
    <font>
      <b/>
      <sz val="8"/>
      <color theme="1"/>
      <name val="Al Bayan Plain"/>
    </font>
    <font>
      <sz val="12"/>
      <color theme="1"/>
      <name val="Al Bayan Plain"/>
    </font>
    <font>
      <sz val="12"/>
      <color rgb="FF000000"/>
      <name val="Calibri"/>
      <family val="2"/>
      <scheme val="minor"/>
    </font>
    <font>
      <b/>
      <sz val="14"/>
      <color theme="1"/>
      <name val="Calibri"/>
      <family val="2"/>
      <scheme val="minor"/>
    </font>
    <font>
      <sz val="14"/>
      <color rgb="FF000000"/>
      <name val="Calibri"/>
      <family val="2"/>
      <scheme val="minor"/>
    </font>
    <font>
      <b/>
      <sz val="14"/>
      <color rgb="FF000000"/>
      <name val="Calibri"/>
      <family val="2"/>
      <scheme val="minor"/>
    </font>
    <font>
      <sz val="12"/>
      <name val="Arial"/>
      <family val="2"/>
    </font>
    <font>
      <b/>
      <sz val="12"/>
      <color theme="1"/>
      <name val="Arial"/>
      <family val="2"/>
    </font>
    <font>
      <b/>
      <sz val="11"/>
      <color theme="1"/>
      <name val="Calibri"/>
      <family val="2"/>
      <scheme val="minor"/>
    </font>
    <font>
      <b/>
      <sz val="12"/>
      <color theme="1"/>
      <name val="Calibri (Cuerpo)"/>
    </font>
    <font>
      <b/>
      <sz val="11"/>
      <name val="Calibri"/>
      <family val="2"/>
      <scheme val="minor"/>
    </font>
    <font>
      <sz val="11"/>
      <name val="Calibri"/>
      <family val="2"/>
      <scheme val="minor"/>
    </font>
    <font>
      <sz val="11"/>
      <color theme="1"/>
      <name val="Calibri"/>
      <family val="2"/>
      <scheme val="minor"/>
    </font>
    <font>
      <sz val="10"/>
      <color rgb="FF000000"/>
      <name val="Calibri"/>
      <family val="2"/>
    </font>
    <font>
      <b/>
      <sz val="9"/>
      <color rgb="FF000000"/>
      <name val="Tahoma"/>
      <family val="2"/>
    </font>
    <font>
      <sz val="9"/>
      <color rgb="FF000000"/>
      <name val="Tahoma"/>
      <family val="2"/>
    </font>
    <font>
      <sz val="10"/>
      <color rgb="FF000000"/>
      <name val="Tahoma"/>
      <family val="2"/>
    </font>
    <font>
      <b/>
      <sz val="10"/>
      <color rgb="FF000000"/>
      <name val="Tahoma"/>
      <family val="2"/>
    </font>
    <font>
      <b/>
      <sz val="10"/>
      <color rgb="FF000000"/>
      <name val="Calibri"/>
      <family val="2"/>
    </font>
    <font>
      <sz val="11"/>
      <color theme="1"/>
      <name val="Al Bayan Plain"/>
    </font>
  </fonts>
  <fills count="11">
    <fill>
      <patternFill patternType="none"/>
    </fill>
    <fill>
      <patternFill patternType="gray125"/>
    </fill>
    <fill>
      <patternFill patternType="solid">
        <fgColor theme="5" tint="0.59999389629810485"/>
        <bgColor indexed="64"/>
      </patternFill>
    </fill>
    <fill>
      <patternFill patternType="solid">
        <fgColor rgb="FFFFCCCC"/>
        <bgColor indexed="64"/>
      </patternFill>
    </fill>
    <fill>
      <patternFill patternType="solid">
        <fgColor theme="9" tint="0.59999389629810485"/>
        <bgColor indexed="64"/>
      </patternFill>
    </fill>
    <fill>
      <patternFill patternType="solid">
        <fgColor theme="0"/>
        <bgColor indexed="64"/>
      </patternFill>
    </fill>
    <fill>
      <patternFill patternType="solid">
        <fgColor theme="5"/>
        <bgColor indexed="64"/>
      </patternFill>
    </fill>
    <fill>
      <patternFill patternType="solid">
        <fgColor rgb="FFFFFF00"/>
        <bgColor indexed="64"/>
      </patternFill>
    </fill>
    <fill>
      <patternFill patternType="solid">
        <fgColor theme="7" tint="0.59999389629810485"/>
        <bgColor indexed="64"/>
      </patternFill>
    </fill>
    <fill>
      <patternFill patternType="solid">
        <fgColor theme="5" tint="0.39997558519241921"/>
        <bgColor indexed="64"/>
      </patternFill>
    </fill>
    <fill>
      <patternFill patternType="solid">
        <fgColor theme="7" tint="0.39997558519241921"/>
        <bgColor indexed="64"/>
      </patternFill>
    </fill>
  </fills>
  <borders count="21">
    <border>
      <left/>
      <right/>
      <top/>
      <bottom/>
      <diagonal/>
    </border>
    <border>
      <left style="thin">
        <color auto="1"/>
      </left>
      <right style="thin">
        <color auto="1"/>
      </right>
      <top style="thin">
        <color auto="1"/>
      </top>
      <bottom style="thin">
        <color auto="1"/>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s>
  <cellStyleXfs count="2">
    <xf numFmtId="0" fontId="0" fillId="0" borderId="0"/>
    <xf numFmtId="0" fontId="13" fillId="0" borderId="0"/>
  </cellStyleXfs>
  <cellXfs count="145">
    <xf numFmtId="0" fontId="0" fillId="0" borderId="0" xfId="0"/>
    <xf numFmtId="3" fontId="1" fillId="0" borderId="1" xfId="0" applyNumberFormat="1" applyFont="1" applyBorder="1"/>
    <xf numFmtId="3" fontId="0" fillId="0" borderId="0" xfId="0" applyNumberFormat="1"/>
    <xf numFmtId="0" fontId="0" fillId="0" borderId="0" xfId="0" applyAlignment="1">
      <alignment horizontal="center"/>
    </xf>
    <xf numFmtId="0" fontId="5" fillId="0" borderId="1" xfId="0" applyFont="1" applyBorder="1"/>
    <xf numFmtId="0" fontId="4" fillId="0" borderId="1" xfId="0" applyFont="1" applyBorder="1" applyAlignment="1">
      <alignment horizontal="center"/>
    </xf>
    <xf numFmtId="0" fontId="4" fillId="0" borderId="1" xfId="0" applyFont="1" applyBorder="1"/>
    <xf numFmtId="0" fontId="6" fillId="0" borderId="1" xfId="0" applyFont="1" applyBorder="1" applyAlignment="1">
      <alignment horizontal="center"/>
    </xf>
    <xf numFmtId="3" fontId="4" fillId="0" borderId="1" xfId="0" applyNumberFormat="1" applyFont="1" applyBorder="1" applyAlignment="1">
      <alignment horizontal="right"/>
    </xf>
    <xf numFmtId="3" fontId="4" fillId="0" borderId="1" xfId="0" applyNumberFormat="1" applyFont="1" applyBorder="1"/>
    <xf numFmtId="0" fontId="3" fillId="0" borderId="1" xfId="0" applyFont="1" applyBorder="1"/>
    <xf numFmtId="0" fontId="4" fillId="0" borderId="1" xfId="0" applyFont="1" applyBorder="1" applyAlignment="1">
      <alignment vertical="center" wrapText="1"/>
    </xf>
    <xf numFmtId="3" fontId="4" fillId="0" borderId="1" xfId="0" applyNumberFormat="1" applyFont="1" applyBorder="1" applyAlignment="1">
      <alignment horizontal="right" vertical="center" wrapText="1"/>
    </xf>
    <xf numFmtId="0" fontId="4" fillId="0" borderId="1" xfId="0" applyFont="1" applyBorder="1" applyAlignment="1">
      <alignment horizontal="center" vertical="center" wrapText="1"/>
    </xf>
    <xf numFmtId="3" fontId="5" fillId="0" borderId="1" xfId="0" applyNumberFormat="1" applyFont="1" applyBorder="1" applyAlignment="1">
      <alignment horizontal="left"/>
    </xf>
    <xf numFmtId="0" fontId="3" fillId="0" borderId="1" xfId="0" applyFont="1" applyBorder="1" applyAlignment="1">
      <alignment horizontal="center"/>
    </xf>
    <xf numFmtId="0" fontId="7" fillId="0" borderId="1" xfId="0" applyFont="1" applyBorder="1"/>
    <xf numFmtId="3" fontId="0" fillId="0" borderId="1" xfId="0" applyNumberFormat="1" applyBorder="1"/>
    <xf numFmtId="0" fontId="0" fillId="0" borderId="1" xfId="0" applyBorder="1" applyAlignment="1">
      <alignment vertical="center" wrapText="1"/>
    </xf>
    <xf numFmtId="3" fontId="0" fillId="0" borderId="1" xfId="0" applyNumberFormat="1" applyBorder="1" applyAlignment="1">
      <alignment vertical="center" wrapText="1"/>
    </xf>
    <xf numFmtId="3" fontId="1" fillId="0" borderId="1" xfId="0" applyNumberFormat="1" applyFont="1" applyBorder="1" applyAlignment="1">
      <alignment vertical="center" wrapText="1"/>
    </xf>
    <xf numFmtId="3" fontId="9" fillId="0" borderId="1" xfId="0" applyNumberFormat="1" applyFont="1" applyBorder="1" applyAlignment="1">
      <alignment vertical="center" wrapText="1"/>
    </xf>
    <xf numFmtId="3" fontId="1" fillId="0" borderId="0" xfId="0" applyNumberFormat="1" applyFont="1"/>
    <xf numFmtId="0" fontId="11" fillId="0" borderId="1" xfId="0" applyFont="1" applyBorder="1" applyAlignment="1">
      <alignment vertical="center"/>
    </xf>
    <xf numFmtId="3" fontId="11" fillId="0" borderId="1" xfId="0" applyNumberFormat="1" applyFont="1" applyBorder="1" applyAlignment="1">
      <alignment horizontal="right" vertical="center"/>
    </xf>
    <xf numFmtId="0" fontId="2" fillId="0" borderId="1" xfId="0" applyFont="1" applyBorder="1"/>
    <xf numFmtId="3" fontId="12" fillId="0" borderId="1" xfId="0" applyNumberFormat="1" applyFont="1" applyBorder="1" applyAlignment="1">
      <alignment horizontal="right" vertical="center"/>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2" fillId="0" borderId="8" xfId="0" applyFont="1" applyBorder="1" applyAlignment="1">
      <alignment horizontal="justify" vertical="center" wrapText="1"/>
    </xf>
    <xf numFmtId="0" fontId="2" fillId="0" borderId="4" xfId="0" applyFont="1" applyBorder="1" applyAlignment="1">
      <alignment vertical="center" wrapText="1"/>
    </xf>
    <xf numFmtId="0" fontId="2" fillId="0" borderId="5" xfId="0" applyFont="1" applyBorder="1" applyAlignment="1">
      <alignment horizontal="justify" vertical="center" wrapText="1"/>
    </xf>
    <xf numFmtId="0" fontId="2" fillId="0" borderId="2" xfId="0" applyFont="1" applyBorder="1" applyAlignment="1">
      <alignment vertical="center" wrapText="1"/>
    </xf>
    <xf numFmtId="0" fontId="2" fillId="0" borderId="3" xfId="0" applyFont="1" applyBorder="1" applyAlignment="1">
      <alignment horizontal="justify" vertical="center" wrapText="1"/>
    </xf>
    <xf numFmtId="0" fontId="11" fillId="0" borderId="5" xfId="0" applyFont="1" applyBorder="1" applyAlignment="1">
      <alignment horizontal="justify" vertical="center" wrapText="1"/>
    </xf>
    <xf numFmtId="0" fontId="11" fillId="0" borderId="5" xfId="0" applyFont="1" applyBorder="1" applyAlignment="1">
      <alignment vertical="center" wrapText="1"/>
    </xf>
    <xf numFmtId="0" fontId="0" fillId="2" borderId="9" xfId="0" applyFill="1" applyBorder="1"/>
    <xf numFmtId="0" fontId="15" fillId="2" borderId="11" xfId="0" applyFont="1" applyFill="1" applyBorder="1"/>
    <xf numFmtId="0" fontId="0" fillId="2" borderId="12" xfId="0" applyFill="1" applyBorder="1"/>
    <xf numFmtId="0" fontId="15" fillId="0" borderId="13" xfId="0" applyFont="1" applyBorder="1" applyProtection="1">
      <protection hidden="1"/>
    </xf>
    <xf numFmtId="0" fontId="0" fillId="0" borderId="13" xfId="0" applyBorder="1" applyProtection="1">
      <protection hidden="1"/>
    </xf>
    <xf numFmtId="0" fontId="14" fillId="0" borderId="13" xfId="0" applyFont="1" applyBorder="1" applyProtection="1">
      <protection hidden="1"/>
    </xf>
    <xf numFmtId="0" fontId="1" fillId="2" borderId="16" xfId="0" applyFont="1" applyFill="1" applyBorder="1" applyAlignment="1">
      <alignment horizontal="center"/>
    </xf>
    <xf numFmtId="0" fontId="17" fillId="4" borderId="1" xfId="1" applyFont="1" applyFill="1" applyBorder="1" applyAlignment="1" applyProtection="1">
      <alignment horizontal="center" vertical="center" wrapText="1"/>
      <protection hidden="1"/>
    </xf>
    <xf numFmtId="0" fontId="15" fillId="4" borderId="1" xfId="0" applyFont="1" applyFill="1" applyBorder="1" applyAlignment="1" applyProtection="1">
      <alignment horizontal="center" vertical="center" wrapText="1"/>
      <protection hidden="1"/>
    </xf>
    <xf numFmtId="0" fontId="17" fillId="4" borderId="1" xfId="1" applyFont="1" applyFill="1" applyBorder="1"/>
    <xf numFmtId="3" fontId="18" fillId="5" borderId="1" xfId="1" applyNumberFormat="1" applyFont="1" applyFill="1" applyBorder="1" applyProtection="1">
      <protection locked="0"/>
    </xf>
    <xf numFmtId="3" fontId="18" fillId="2" borderId="1" xfId="1" applyNumberFormat="1" applyFont="1" applyFill="1" applyBorder="1" applyProtection="1">
      <protection hidden="1"/>
    </xf>
    <xf numFmtId="3" fontId="18" fillId="0" borderId="1" xfId="1" applyNumberFormat="1" applyFont="1" applyBorder="1" applyProtection="1">
      <protection locked="0"/>
    </xf>
    <xf numFmtId="3" fontId="18" fillId="2" borderId="1" xfId="1" applyNumberFormat="1" applyFont="1" applyFill="1" applyBorder="1" applyAlignment="1" applyProtection="1">
      <alignment horizontal="right"/>
      <protection hidden="1"/>
    </xf>
    <xf numFmtId="3" fontId="18" fillId="5" borderId="1" xfId="1" applyNumberFormat="1" applyFont="1" applyFill="1" applyBorder="1" applyAlignment="1" applyProtection="1">
      <alignment horizontal="right"/>
      <protection locked="0"/>
    </xf>
    <xf numFmtId="3" fontId="19" fillId="5" borderId="1" xfId="0" applyNumberFormat="1" applyFont="1" applyFill="1" applyBorder="1" applyProtection="1">
      <protection locked="0"/>
    </xf>
    <xf numFmtId="3" fontId="19" fillId="2" borderId="1" xfId="0" applyNumberFormat="1" applyFont="1" applyFill="1" applyBorder="1" applyProtection="1">
      <protection hidden="1"/>
    </xf>
    <xf numFmtId="0" fontId="0" fillId="0" borderId="1" xfId="0" applyBorder="1" applyAlignment="1">
      <alignment horizontal="center"/>
    </xf>
    <xf numFmtId="164" fontId="0" fillId="0" borderId="1" xfId="0" applyNumberFormat="1" applyBorder="1" applyAlignment="1">
      <alignment horizontal="center"/>
    </xf>
    <xf numFmtId="3" fontId="18" fillId="0" borderId="1" xfId="1" applyNumberFormat="1" applyFont="1" applyBorder="1" applyAlignment="1" applyProtection="1">
      <alignment horizontal="right"/>
      <protection locked="0"/>
    </xf>
    <xf numFmtId="3" fontId="0" fillId="0" borderId="1" xfId="0" applyNumberFormat="1" applyBorder="1" applyProtection="1">
      <protection locked="0"/>
    </xf>
    <xf numFmtId="0" fontId="17" fillId="2" borderId="1" xfId="1" applyFont="1" applyFill="1" applyBorder="1"/>
    <xf numFmtId="0" fontId="19" fillId="2" borderId="1" xfId="0" applyFont="1" applyFill="1" applyBorder="1"/>
    <xf numFmtId="3" fontId="17" fillId="2" borderId="1" xfId="1" applyNumberFormat="1" applyFont="1" applyFill="1" applyBorder="1" applyProtection="1">
      <protection hidden="1"/>
    </xf>
    <xf numFmtId="3" fontId="19" fillId="2" borderId="1" xfId="0" applyNumberFormat="1" applyFont="1" applyFill="1" applyBorder="1"/>
    <xf numFmtId="165" fontId="19" fillId="2" borderId="1" xfId="0" applyNumberFormat="1" applyFont="1" applyFill="1" applyBorder="1"/>
    <xf numFmtId="3" fontId="17" fillId="2" borderId="1" xfId="1" applyNumberFormat="1" applyFont="1" applyFill="1" applyBorder="1"/>
    <xf numFmtId="3" fontId="15" fillId="2" borderId="1" xfId="0" applyNumberFormat="1" applyFont="1" applyFill="1" applyBorder="1" applyProtection="1">
      <protection hidden="1"/>
    </xf>
    <xf numFmtId="0" fontId="19" fillId="2" borderId="1" xfId="0" applyFont="1" applyFill="1" applyBorder="1" applyProtection="1">
      <protection hidden="1"/>
    </xf>
    <xf numFmtId="0" fontId="15" fillId="4" borderId="1" xfId="0" applyFont="1" applyFill="1" applyBorder="1" applyProtection="1">
      <protection hidden="1"/>
    </xf>
    <xf numFmtId="0" fontId="19" fillId="4" borderId="1" xfId="0" applyFont="1" applyFill="1" applyBorder="1"/>
    <xf numFmtId="0" fontId="19" fillId="4" borderId="1" xfId="0" applyFont="1" applyFill="1" applyBorder="1" applyProtection="1">
      <protection locked="0"/>
    </xf>
    <xf numFmtId="3" fontId="17" fillId="5" borderId="1" xfId="1" applyNumberFormat="1" applyFont="1" applyFill="1" applyBorder="1" applyProtection="1">
      <protection locked="0"/>
    </xf>
    <xf numFmtId="0" fontId="17" fillId="6" borderId="1" xfId="1" applyFont="1" applyFill="1" applyBorder="1" applyProtection="1">
      <protection hidden="1"/>
    </xf>
    <xf numFmtId="0" fontId="19" fillId="6" borderId="1" xfId="0" applyFont="1" applyFill="1" applyBorder="1" applyProtection="1">
      <protection hidden="1"/>
    </xf>
    <xf numFmtId="3" fontId="18" fillId="6" borderId="1" xfId="1" applyNumberFormat="1" applyFont="1" applyFill="1" applyBorder="1" applyProtection="1">
      <protection hidden="1"/>
    </xf>
    <xf numFmtId="0" fontId="18" fillId="6" borderId="1" xfId="1" applyFont="1" applyFill="1" applyBorder="1" applyProtection="1">
      <protection hidden="1"/>
    </xf>
    <xf numFmtId="0" fontId="15" fillId="6" borderId="1" xfId="0" applyFont="1" applyFill="1" applyBorder="1" applyProtection="1">
      <protection hidden="1"/>
    </xf>
    <xf numFmtId="0" fontId="17" fillId="4" borderId="1" xfId="1" applyFont="1" applyFill="1" applyBorder="1" applyProtection="1">
      <protection hidden="1"/>
    </xf>
    <xf numFmtId="0" fontId="18" fillId="2" borderId="1" xfId="1" applyFont="1" applyFill="1" applyBorder="1" applyProtection="1">
      <protection hidden="1"/>
    </xf>
    <xf numFmtId="3" fontId="15" fillId="2" borderId="1" xfId="0" applyNumberFormat="1" applyFont="1" applyFill="1" applyBorder="1" applyAlignment="1" applyProtection="1">
      <alignment horizontal="center"/>
      <protection hidden="1"/>
    </xf>
    <xf numFmtId="3" fontId="17" fillId="4" borderId="1" xfId="1" applyNumberFormat="1" applyFont="1" applyFill="1" applyBorder="1" applyProtection="1">
      <protection hidden="1"/>
    </xf>
    <xf numFmtId="0" fontId="17" fillId="4" borderId="19" xfId="1" applyFont="1" applyFill="1" applyBorder="1" applyProtection="1">
      <protection hidden="1"/>
    </xf>
    <xf numFmtId="0" fontId="17" fillId="2" borderId="1" xfId="1" applyFont="1" applyFill="1" applyBorder="1" applyProtection="1">
      <protection hidden="1"/>
    </xf>
    <xf numFmtId="0" fontId="15" fillId="4" borderId="1" xfId="0" applyFont="1" applyFill="1" applyBorder="1" applyAlignment="1" applyProtection="1">
      <alignment vertical="center"/>
      <protection hidden="1"/>
    </xf>
    <xf numFmtId="0" fontId="17" fillId="4" borderId="1" xfId="1" applyFont="1" applyFill="1" applyBorder="1" applyAlignment="1" applyProtection="1">
      <alignment vertical="center" wrapText="1"/>
      <protection hidden="1"/>
    </xf>
    <xf numFmtId="3" fontId="15" fillId="2" borderId="1" xfId="0" applyNumberFormat="1" applyFont="1" applyFill="1" applyBorder="1" applyAlignment="1" applyProtection="1">
      <alignment horizontal="center" vertical="center"/>
      <protection hidden="1"/>
    </xf>
    <xf numFmtId="0" fontId="15" fillId="0" borderId="0" xfId="0" applyFont="1"/>
    <xf numFmtId="0" fontId="15" fillId="4" borderId="1" xfId="0" applyFont="1" applyFill="1" applyBorder="1"/>
    <xf numFmtId="3" fontId="15" fillId="4" borderId="1" xfId="0" applyNumberFormat="1" applyFont="1" applyFill="1" applyBorder="1" applyProtection="1">
      <protection hidden="1"/>
    </xf>
    <xf numFmtId="166" fontId="18" fillId="5" borderId="1" xfId="1" applyNumberFormat="1" applyFont="1" applyFill="1" applyBorder="1" applyProtection="1">
      <protection locked="0"/>
    </xf>
    <xf numFmtId="4" fontId="15" fillId="4" borderId="1" xfId="0" applyNumberFormat="1" applyFont="1" applyFill="1" applyBorder="1" applyProtection="1">
      <protection hidden="1"/>
    </xf>
    <xf numFmtId="0" fontId="15" fillId="4" borderId="19" xfId="0" applyFont="1" applyFill="1" applyBorder="1" applyProtection="1">
      <protection hidden="1"/>
    </xf>
    <xf numFmtId="4" fontId="18" fillId="0" borderId="1" xfId="1" applyNumberFormat="1" applyFont="1" applyBorder="1" applyProtection="1">
      <protection locked="0"/>
    </xf>
    <xf numFmtId="0" fontId="0" fillId="0" borderId="1" xfId="0" applyBorder="1"/>
    <xf numFmtId="0" fontId="0" fillId="4" borderId="1" xfId="0" applyFill="1" applyBorder="1"/>
    <xf numFmtId="3" fontId="0" fillId="7" borderId="1" xfId="0" applyNumberFormat="1" applyFill="1" applyBorder="1"/>
    <xf numFmtId="167" fontId="0" fillId="0" borderId="0" xfId="0" applyNumberFormat="1"/>
    <xf numFmtId="0" fontId="0" fillId="2" borderId="0" xfId="0" applyFill="1"/>
    <xf numFmtId="3" fontId="10" fillId="0" borderId="1" xfId="0" applyNumberFormat="1" applyFont="1" applyBorder="1"/>
    <xf numFmtId="0" fontId="4" fillId="0" borderId="0" xfId="0" applyFont="1"/>
    <xf numFmtId="0" fontId="3" fillId="0" borderId="0" xfId="0" applyFont="1"/>
    <xf numFmtId="17" fontId="0" fillId="0" borderId="0" xfId="0" applyNumberFormat="1"/>
    <xf numFmtId="3" fontId="0" fillId="8" borderId="1" xfId="0" applyNumberFormat="1" applyFill="1" applyBorder="1"/>
    <xf numFmtId="3" fontId="0" fillId="9" borderId="1" xfId="0" applyNumberFormat="1" applyFill="1" applyBorder="1"/>
    <xf numFmtId="3" fontId="0" fillId="10" borderId="1" xfId="0" applyNumberFormat="1" applyFill="1" applyBorder="1"/>
    <xf numFmtId="0" fontId="0" fillId="0" borderId="0" xfId="0"/>
    <xf numFmtId="3" fontId="0" fillId="0" borderId="0" xfId="0" applyNumberFormat="1"/>
    <xf numFmtId="0" fontId="5" fillId="0" borderId="0" xfId="0" applyFont="1" applyBorder="1"/>
    <xf numFmtId="3" fontId="5" fillId="0" borderId="0" xfId="0" applyNumberFormat="1" applyFont="1" applyBorder="1" applyAlignment="1">
      <alignment horizontal="left"/>
    </xf>
    <xf numFmtId="0" fontId="0" fillId="0" borderId="0" xfId="0" applyAlignment="1">
      <alignment horizontal="left"/>
    </xf>
    <xf numFmtId="0" fontId="0" fillId="0" borderId="0" xfId="0"/>
    <xf numFmtId="1" fontId="5" fillId="0" borderId="1" xfId="0" applyNumberFormat="1" applyFont="1" applyBorder="1" applyAlignment="1">
      <alignment horizontal="center"/>
    </xf>
    <xf numFmtId="1" fontId="26" fillId="0" borderId="1" xfId="0" applyNumberFormat="1" applyFont="1" applyBorder="1" applyAlignment="1">
      <alignment horizontal="center"/>
    </xf>
    <xf numFmtId="0" fontId="4" fillId="0" borderId="0" xfId="0" applyFont="1" applyAlignment="1">
      <alignment horizontal="center" vertical="center"/>
    </xf>
    <xf numFmtId="0" fontId="4" fillId="0" borderId="0" xfId="0" applyFont="1" applyAlignment="1">
      <alignment horizontal="center"/>
    </xf>
    <xf numFmtId="0" fontId="3" fillId="0" borderId="0" xfId="0" applyFont="1"/>
    <xf numFmtId="0" fontId="4" fillId="0" borderId="0" xfId="0" applyFont="1"/>
    <xf numFmtId="0" fontId="8" fillId="0" borderId="0" xfId="0" applyFont="1"/>
    <xf numFmtId="0" fontId="0" fillId="0" borderId="1" xfId="0" applyBorder="1" applyAlignment="1">
      <alignment vertical="center" wrapText="1"/>
    </xf>
    <xf numFmtId="0" fontId="1" fillId="0" borderId="1" xfId="0" applyFont="1" applyBorder="1" applyAlignment="1">
      <alignment vertical="center" wrapText="1"/>
    </xf>
    <xf numFmtId="3" fontId="0" fillId="0" borderId="0" xfId="0" applyNumberFormat="1"/>
    <xf numFmtId="0" fontId="1" fillId="0" borderId="1" xfId="0" applyFont="1" applyBorder="1"/>
    <xf numFmtId="0" fontId="10" fillId="0" borderId="1" xfId="0" applyFont="1" applyBorder="1" applyAlignment="1">
      <alignment horizontal="center"/>
    </xf>
    <xf numFmtId="0" fontId="2" fillId="0" borderId="1" xfId="0" applyFont="1" applyBorder="1" applyAlignment="1">
      <alignment horizontal="center"/>
    </xf>
    <xf numFmtId="0" fontId="0" fillId="0" borderId="1" xfId="0" applyBorder="1"/>
    <xf numFmtId="0" fontId="2" fillId="0" borderId="7" xfId="0" applyFont="1" applyBorder="1" applyAlignment="1">
      <alignment vertical="center" wrapText="1"/>
    </xf>
    <xf numFmtId="0" fontId="2" fillId="0" borderId="4" xfId="0" applyFont="1" applyBorder="1" applyAlignment="1">
      <alignment vertical="center" wrapText="1"/>
    </xf>
    <xf numFmtId="0" fontId="2" fillId="0" borderId="6" xfId="0" applyFont="1" applyBorder="1" applyAlignment="1">
      <alignment vertical="center" wrapText="1"/>
    </xf>
    <xf numFmtId="0" fontId="11" fillId="0" borderId="7" xfId="0" applyFont="1" applyBorder="1" applyAlignment="1">
      <alignment horizontal="justify" vertical="center" wrapText="1"/>
    </xf>
    <xf numFmtId="0" fontId="11" fillId="0" borderId="6" xfId="0" applyFont="1" applyBorder="1" applyAlignment="1">
      <alignment horizontal="justify" vertical="center" wrapText="1"/>
    </xf>
    <xf numFmtId="0" fontId="11" fillId="0" borderId="4" xfId="0" applyFont="1" applyBorder="1" applyAlignment="1">
      <alignment horizontal="justify" vertical="center" wrapText="1"/>
    </xf>
    <xf numFmtId="10" fontId="17" fillId="4" borderId="1" xfId="1" applyNumberFormat="1" applyFont="1" applyFill="1" applyBorder="1" applyAlignment="1" applyProtection="1">
      <alignment horizontal="left"/>
      <protection hidden="1"/>
    </xf>
    <xf numFmtId="0" fontId="15" fillId="4" borderId="1" xfId="0" applyFont="1" applyFill="1" applyBorder="1" applyProtection="1">
      <protection hidden="1"/>
    </xf>
    <xf numFmtId="0" fontId="14" fillId="3" borderId="10" xfId="0" applyFont="1" applyFill="1" applyBorder="1" applyProtection="1">
      <protection hidden="1"/>
    </xf>
    <xf numFmtId="0" fontId="14" fillId="0" borderId="13" xfId="0" applyFont="1" applyBorder="1"/>
    <xf numFmtId="0" fontId="1" fillId="0" borderId="13" xfId="0" applyFont="1" applyBorder="1" applyProtection="1">
      <protection locked="0"/>
    </xf>
    <xf numFmtId="1" fontId="1" fillId="0" borderId="14" xfId="0" applyNumberFormat="1" applyFont="1" applyBorder="1" applyAlignment="1" applyProtection="1">
      <alignment horizontal="center"/>
      <protection locked="0"/>
    </xf>
    <xf numFmtId="1" fontId="1" fillId="0" borderId="15" xfId="0" applyNumberFormat="1" applyFont="1" applyBorder="1" applyAlignment="1" applyProtection="1">
      <alignment horizontal="center"/>
      <protection locked="0"/>
    </xf>
    <xf numFmtId="0" fontId="17" fillId="4" borderId="1" xfId="1" applyFont="1" applyFill="1" applyBorder="1" applyAlignment="1" applyProtection="1">
      <alignment wrapText="1"/>
      <protection hidden="1"/>
    </xf>
    <xf numFmtId="0" fontId="17" fillId="4" borderId="1" xfId="1" applyFont="1" applyFill="1" applyBorder="1" applyAlignment="1" applyProtection="1">
      <alignment vertical="center"/>
      <protection hidden="1"/>
    </xf>
    <xf numFmtId="0" fontId="15" fillId="4" borderId="1" xfId="0" applyFont="1" applyFill="1" applyBorder="1" applyAlignment="1" applyProtection="1">
      <alignment vertical="center"/>
      <protection hidden="1"/>
    </xf>
    <xf numFmtId="0" fontId="17" fillId="4" borderId="1" xfId="1" applyFont="1" applyFill="1" applyBorder="1"/>
    <xf numFmtId="0" fontId="19" fillId="4" borderId="1" xfId="0" applyFont="1" applyFill="1" applyBorder="1"/>
    <xf numFmtId="0" fontId="17" fillId="4" borderId="1" xfId="1" applyFont="1" applyFill="1" applyBorder="1" applyProtection="1">
      <protection hidden="1"/>
    </xf>
    <xf numFmtId="0" fontId="17" fillId="4" borderId="17" xfId="1" applyFont="1" applyFill="1" applyBorder="1" applyProtection="1">
      <protection hidden="1"/>
    </xf>
    <xf numFmtId="0" fontId="17" fillId="4" borderId="18" xfId="1" applyFont="1" applyFill="1" applyBorder="1" applyProtection="1">
      <protection hidden="1"/>
    </xf>
    <xf numFmtId="0" fontId="17" fillId="4" borderId="19" xfId="1" applyFont="1" applyFill="1" applyBorder="1" applyProtection="1">
      <protection hidden="1"/>
    </xf>
    <xf numFmtId="0" fontId="1" fillId="0" borderId="20" xfId="0" applyFont="1" applyBorder="1" applyAlignment="1">
      <alignment vertical="center"/>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152400</xdr:colOff>
      <xdr:row>1</xdr:row>
      <xdr:rowOff>25400</xdr:rowOff>
    </xdr:from>
    <xdr:to>
      <xdr:col>11</xdr:col>
      <xdr:colOff>63500</xdr:colOff>
      <xdr:row>32</xdr:row>
      <xdr:rowOff>50800</xdr:rowOff>
    </xdr:to>
    <xdr:pic>
      <xdr:nvPicPr>
        <xdr:cNvPr id="2" name="Imagen 1">
          <a:extLst>
            <a:ext uri="{FF2B5EF4-FFF2-40B4-BE49-F238E27FC236}">
              <a16:creationId xmlns="" xmlns:a16="http://schemas.microsoft.com/office/drawing/2014/main" id="{FBFDDEF8-D490-B42E-8973-A06AB9697117}"/>
            </a:ext>
          </a:extLst>
        </xdr:cNvPr>
        <xdr:cNvPicPr>
          <a:picLocks noChangeAspect="1"/>
        </xdr:cNvPicPr>
      </xdr:nvPicPr>
      <xdr:blipFill>
        <a:blip xmlns:r="http://schemas.openxmlformats.org/officeDocument/2006/relationships" r:embed="rId1"/>
        <a:stretch>
          <a:fillRect/>
        </a:stretch>
      </xdr:blipFill>
      <xdr:spPr>
        <a:xfrm>
          <a:off x="152400" y="228600"/>
          <a:ext cx="8991600" cy="6324600"/>
        </a:xfrm>
        <a:prstGeom prst="rect">
          <a:avLst/>
        </a:prstGeom>
      </xdr:spPr>
    </xdr:pic>
    <xdr:clientData/>
  </xdr:twoCellAnchor>
  <xdr:twoCellAnchor editAs="oneCell">
    <xdr:from>
      <xdr:col>11</xdr:col>
      <xdr:colOff>673100</xdr:colOff>
      <xdr:row>0</xdr:row>
      <xdr:rowOff>0</xdr:rowOff>
    </xdr:from>
    <xdr:to>
      <xdr:col>21</xdr:col>
      <xdr:colOff>190500</xdr:colOff>
      <xdr:row>32</xdr:row>
      <xdr:rowOff>50800</xdr:rowOff>
    </xdr:to>
    <xdr:pic>
      <xdr:nvPicPr>
        <xdr:cNvPr id="3" name="Imagen 2">
          <a:extLst>
            <a:ext uri="{FF2B5EF4-FFF2-40B4-BE49-F238E27FC236}">
              <a16:creationId xmlns="" xmlns:a16="http://schemas.microsoft.com/office/drawing/2014/main" id="{C0035A2A-684A-8A1E-0E22-59C18EA9606C}"/>
            </a:ext>
          </a:extLst>
        </xdr:cNvPr>
        <xdr:cNvPicPr>
          <a:picLocks noChangeAspect="1"/>
        </xdr:cNvPicPr>
      </xdr:nvPicPr>
      <xdr:blipFill>
        <a:blip xmlns:r="http://schemas.openxmlformats.org/officeDocument/2006/relationships" r:embed="rId2"/>
        <a:stretch>
          <a:fillRect/>
        </a:stretch>
      </xdr:blipFill>
      <xdr:spPr>
        <a:xfrm>
          <a:off x="9753600" y="0"/>
          <a:ext cx="7772400" cy="655320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M80"/>
  <sheetViews>
    <sheetView tabSelected="1" zoomScale="125" zoomScaleNormal="180" workbookViewId="0">
      <selection activeCell="B36" sqref="B36:F36"/>
    </sheetView>
  </sheetViews>
  <sheetFormatPr baseColWidth="10" defaultRowHeight="15.75"/>
  <cols>
    <col min="1" max="1" width="5.375" customWidth="1"/>
    <col min="2" max="2" width="36.125" customWidth="1"/>
    <col min="3" max="3" width="4.375" customWidth="1"/>
    <col min="4" max="4" width="11.625" customWidth="1"/>
    <col min="5" max="5" width="30.125" customWidth="1"/>
    <col min="6" max="6" width="12.875" customWidth="1"/>
    <col min="7" max="8" width="11.625" bestFit="1" customWidth="1"/>
    <col min="10" max="11" width="11.625" bestFit="1" customWidth="1"/>
    <col min="12" max="12" width="14.125" customWidth="1"/>
    <col min="13" max="13" width="11.625" bestFit="1" customWidth="1"/>
  </cols>
  <sheetData>
    <row r="2" spans="2:10">
      <c r="B2" s="108" t="s">
        <v>223</v>
      </c>
      <c r="C2" s="108"/>
      <c r="D2" s="109"/>
      <c r="E2" s="109"/>
      <c r="F2" s="109"/>
    </row>
    <row r="3" spans="2:10">
      <c r="B3" s="4" t="s">
        <v>15</v>
      </c>
      <c r="C3" s="16" t="s">
        <v>19</v>
      </c>
      <c r="D3" s="15" t="s">
        <v>14</v>
      </c>
      <c r="E3" s="4" t="s">
        <v>17</v>
      </c>
      <c r="F3" s="5" t="s">
        <v>14</v>
      </c>
    </row>
    <row r="4" spans="2:10">
      <c r="B4" s="6" t="s">
        <v>20</v>
      </c>
      <c r="C4" s="7">
        <v>6</v>
      </c>
      <c r="D4" s="8">
        <v>0</v>
      </c>
      <c r="E4" s="6" t="s">
        <v>36</v>
      </c>
      <c r="F4" s="6">
        <v>0</v>
      </c>
    </row>
    <row r="5" spans="2:10">
      <c r="B5" s="6" t="s">
        <v>21</v>
      </c>
      <c r="C5" s="7">
        <v>7</v>
      </c>
      <c r="D5" s="8">
        <v>30540963</v>
      </c>
      <c r="E5" s="6" t="s">
        <v>37</v>
      </c>
      <c r="F5" s="6">
        <v>0</v>
      </c>
    </row>
    <row r="6" spans="2:10">
      <c r="B6" s="6" t="s">
        <v>22</v>
      </c>
      <c r="C6" s="7">
        <v>8</v>
      </c>
      <c r="D6" s="8">
        <v>102300</v>
      </c>
      <c r="E6" s="6" t="s">
        <v>38</v>
      </c>
      <c r="F6" s="9">
        <v>204972</v>
      </c>
    </row>
    <row r="7" spans="2:10">
      <c r="B7" s="6" t="s">
        <v>52</v>
      </c>
      <c r="C7" s="7">
        <v>9</v>
      </c>
      <c r="D7" s="8">
        <v>5413838</v>
      </c>
      <c r="E7" s="10"/>
      <c r="F7" s="6"/>
    </row>
    <row r="8" spans="2:10">
      <c r="B8" s="6" t="s">
        <v>53</v>
      </c>
      <c r="C8" s="7">
        <v>10</v>
      </c>
      <c r="D8" s="8">
        <v>7406948</v>
      </c>
      <c r="E8" s="10"/>
      <c r="F8" s="6"/>
    </row>
    <row r="9" spans="2:10">
      <c r="B9" s="4" t="s">
        <v>16</v>
      </c>
      <c r="C9" s="7"/>
      <c r="D9" s="8"/>
      <c r="E9" s="11"/>
      <c r="F9" s="12"/>
    </row>
    <row r="10" spans="2:10">
      <c r="B10" s="6" t="s">
        <v>23</v>
      </c>
      <c r="C10" s="7">
        <v>11</v>
      </c>
      <c r="D10" s="8">
        <v>2024838</v>
      </c>
      <c r="E10" s="13"/>
      <c r="F10" s="12"/>
    </row>
    <row r="11" spans="2:10">
      <c r="B11" s="6" t="s">
        <v>24</v>
      </c>
      <c r="C11" s="7">
        <v>12</v>
      </c>
      <c r="D11" s="8">
        <v>1252758</v>
      </c>
      <c r="E11" s="11"/>
      <c r="F11" s="12"/>
    </row>
    <row r="12" spans="2:10">
      <c r="B12" s="6" t="s">
        <v>25</v>
      </c>
      <c r="C12" s="7">
        <v>13</v>
      </c>
      <c r="D12" s="8">
        <v>688520</v>
      </c>
      <c r="E12" s="11"/>
      <c r="F12" s="12"/>
      <c r="I12" s="2"/>
    </row>
    <row r="13" spans="2:10">
      <c r="B13" s="6" t="s">
        <v>26</v>
      </c>
      <c r="C13" s="7">
        <v>14</v>
      </c>
      <c r="D13" s="8">
        <v>7393904</v>
      </c>
      <c r="E13" s="11"/>
      <c r="F13" s="12"/>
    </row>
    <row r="14" spans="2:10">
      <c r="B14" s="6" t="s">
        <v>27</v>
      </c>
      <c r="C14" s="7">
        <v>15</v>
      </c>
      <c r="D14" s="8">
        <v>30000000</v>
      </c>
      <c r="E14" s="11"/>
      <c r="F14" s="12"/>
      <c r="G14" s="98"/>
      <c r="H14" s="2"/>
    </row>
    <row r="15" spans="2:10">
      <c r="B15" s="6" t="s">
        <v>28</v>
      </c>
      <c r="C15" s="7">
        <v>21</v>
      </c>
      <c r="D15" s="8">
        <v>-9600000</v>
      </c>
      <c r="E15" s="11"/>
      <c r="F15" s="12"/>
      <c r="H15" s="2"/>
    </row>
    <row r="16" spans="2:10">
      <c r="B16" s="6" t="s">
        <v>29</v>
      </c>
      <c r="C16" s="7">
        <v>16</v>
      </c>
      <c r="D16" s="8">
        <v>20866875</v>
      </c>
      <c r="E16" s="11"/>
      <c r="F16" s="12"/>
      <c r="G16" s="98"/>
      <c r="H16" s="2"/>
      <c r="J16" s="2"/>
    </row>
    <row r="17" spans="2:13">
      <c r="B17" s="11" t="s">
        <v>42</v>
      </c>
      <c r="C17" s="7">
        <v>17</v>
      </c>
      <c r="D17" s="12">
        <v>2477918</v>
      </c>
      <c r="E17" s="4" t="s">
        <v>18</v>
      </c>
      <c r="F17" s="12"/>
      <c r="H17" s="2"/>
    </row>
    <row r="18" spans="2:13" ht="17.100000000000001" customHeight="1">
      <c r="B18" s="11" t="s">
        <v>30</v>
      </c>
      <c r="C18" s="7">
        <v>18</v>
      </c>
      <c r="D18" s="12">
        <v>124000000</v>
      </c>
      <c r="E18" s="11" t="s">
        <v>39</v>
      </c>
      <c r="F18" s="12">
        <v>0</v>
      </c>
    </row>
    <row r="19" spans="2:13">
      <c r="B19" s="11" t="s">
        <v>31</v>
      </c>
      <c r="C19" s="7">
        <v>19</v>
      </c>
      <c r="D19" s="12">
        <v>68000000</v>
      </c>
      <c r="E19" s="6"/>
      <c r="F19" s="12"/>
    </row>
    <row r="20" spans="2:13">
      <c r="B20" s="11" t="s">
        <v>32</v>
      </c>
      <c r="C20" s="7">
        <v>21</v>
      </c>
      <c r="D20" s="12">
        <v>-13600000</v>
      </c>
      <c r="E20" s="10" t="s">
        <v>0</v>
      </c>
      <c r="F20" s="12"/>
      <c r="I20" s="2"/>
      <c r="J20" s="2"/>
    </row>
    <row r="21" spans="2:13">
      <c r="B21" s="11" t="s">
        <v>33</v>
      </c>
      <c r="C21" s="7">
        <v>20</v>
      </c>
      <c r="D21" s="12">
        <v>55000000</v>
      </c>
      <c r="E21" s="6" t="s">
        <v>40</v>
      </c>
      <c r="F21" s="12">
        <v>299556065</v>
      </c>
      <c r="G21" s="2"/>
      <c r="K21" s="2"/>
    </row>
    <row r="22" spans="2:13" ht="25.5">
      <c r="B22" s="6" t="s">
        <v>34</v>
      </c>
      <c r="C22" s="7"/>
      <c r="D22" s="8">
        <v>376362</v>
      </c>
      <c r="E22" s="11" t="s">
        <v>218</v>
      </c>
      <c r="F22" s="12">
        <v>33405775</v>
      </c>
      <c r="H22" s="2"/>
    </row>
    <row r="23" spans="2:13">
      <c r="B23" s="6" t="s">
        <v>35</v>
      </c>
      <c r="C23" s="7">
        <v>22</v>
      </c>
      <c r="D23" s="8">
        <v>173000</v>
      </c>
      <c r="E23" s="6" t="s">
        <v>41</v>
      </c>
      <c r="F23" s="9">
        <v>-648588</v>
      </c>
      <c r="H23" s="2"/>
      <c r="J23" s="2"/>
      <c r="L23" s="2"/>
    </row>
    <row r="24" spans="2:13">
      <c r="B24" s="6"/>
      <c r="C24" s="5"/>
      <c r="D24" s="8"/>
      <c r="E24" s="11"/>
      <c r="F24" s="12"/>
      <c r="J24" s="2"/>
      <c r="L24" s="2"/>
      <c r="M24" s="2"/>
    </row>
    <row r="25" spans="2:13">
      <c r="B25" s="4" t="s">
        <v>1</v>
      </c>
      <c r="C25" s="4"/>
      <c r="D25" s="14">
        <f>SUM(D4:D24)</f>
        <v>332518224</v>
      </c>
      <c r="E25" s="4" t="s">
        <v>2</v>
      </c>
      <c r="F25" s="14">
        <f>SUM(F4:F24)</f>
        <v>332518224</v>
      </c>
      <c r="H25" s="2"/>
      <c r="J25" s="2"/>
      <c r="L25" s="2"/>
    </row>
    <row r="26" spans="2:13" s="102" customFormat="1">
      <c r="B26" s="104"/>
      <c r="C26" s="104"/>
      <c r="D26" s="105"/>
      <c r="E26" s="104"/>
      <c r="F26" s="105"/>
      <c r="H26" s="103"/>
      <c r="J26" s="103"/>
      <c r="L26" s="103"/>
    </row>
    <row r="27" spans="2:13" s="102" customFormat="1">
      <c r="B27" s="104"/>
      <c r="C27" s="104"/>
      <c r="D27" s="105"/>
      <c r="E27" s="104"/>
      <c r="F27" s="105"/>
      <c r="H27" s="103"/>
      <c r="J27" s="103"/>
      <c r="L27" s="103"/>
    </row>
    <row r="28" spans="2:13" s="102" customFormat="1">
      <c r="B28" s="104"/>
      <c r="C28" s="104"/>
      <c r="D28" s="105"/>
      <c r="E28" s="104"/>
      <c r="F28" s="105"/>
      <c r="H28" s="103"/>
      <c r="J28" s="103"/>
      <c r="L28" s="103"/>
    </row>
    <row r="29" spans="2:13">
      <c r="B29" s="112"/>
      <c r="C29" s="114"/>
      <c r="D29" s="114"/>
      <c r="E29" s="114"/>
      <c r="F29" s="114"/>
      <c r="H29" s="2"/>
      <c r="J29" s="2"/>
      <c r="L29" s="2"/>
    </row>
    <row r="30" spans="2:13">
      <c r="B30" s="113" t="s">
        <v>228</v>
      </c>
      <c r="C30" s="112"/>
      <c r="D30" s="112"/>
      <c r="E30" s="112"/>
      <c r="F30" s="112"/>
      <c r="H30" s="2"/>
      <c r="J30" s="2"/>
      <c r="L30" s="2"/>
    </row>
    <row r="31" spans="2:13">
      <c r="B31" s="113" t="s">
        <v>224</v>
      </c>
      <c r="C31" s="113"/>
      <c r="D31" s="113"/>
      <c r="E31" s="113"/>
      <c r="F31" s="113"/>
      <c r="H31" s="2"/>
    </row>
    <row r="32" spans="2:13">
      <c r="B32" s="112" t="s">
        <v>229</v>
      </c>
      <c r="C32" s="113"/>
      <c r="D32" s="113"/>
      <c r="E32" s="113"/>
      <c r="F32" s="113"/>
      <c r="H32" s="2"/>
    </row>
    <row r="33" spans="2:12" ht="14.1" customHeight="1">
      <c r="H33" s="2"/>
    </row>
    <row r="34" spans="2:12">
      <c r="L34" s="2"/>
    </row>
    <row r="35" spans="2:12">
      <c r="B35" s="97"/>
      <c r="C35" s="96"/>
      <c r="D35" s="96"/>
      <c r="E35" s="96"/>
      <c r="F35" s="96"/>
      <c r="L35" s="2"/>
    </row>
    <row r="36" spans="2:12">
      <c r="B36" s="110" t="s">
        <v>225</v>
      </c>
      <c r="C36" s="110"/>
      <c r="D36" s="110"/>
      <c r="E36" s="110"/>
      <c r="F36" s="110"/>
      <c r="L36" s="2"/>
    </row>
    <row r="37" spans="2:12">
      <c r="B37" s="111" t="s">
        <v>226</v>
      </c>
      <c r="C37" s="111"/>
      <c r="D37" s="111"/>
      <c r="E37" s="111"/>
      <c r="F37" s="111"/>
    </row>
    <row r="38" spans="2:12">
      <c r="B38" s="111" t="s">
        <v>227</v>
      </c>
      <c r="C38" s="111"/>
      <c r="D38" s="111"/>
      <c r="E38" s="111"/>
      <c r="F38" s="111"/>
    </row>
    <row r="67" spans="3:6">
      <c r="C67" s="3"/>
      <c r="D67" s="106"/>
      <c r="E67" s="106"/>
      <c r="F67" s="106"/>
    </row>
    <row r="68" spans="3:6">
      <c r="C68" s="3"/>
      <c r="D68" s="106"/>
      <c r="E68" s="106"/>
      <c r="F68" s="106"/>
    </row>
    <row r="69" spans="3:6">
      <c r="C69" s="3"/>
      <c r="D69" s="106"/>
      <c r="E69" s="106"/>
      <c r="F69" s="106"/>
    </row>
    <row r="70" spans="3:6">
      <c r="D70" s="107"/>
      <c r="E70" s="107"/>
      <c r="F70" s="107"/>
    </row>
    <row r="71" spans="3:6">
      <c r="D71" s="107"/>
      <c r="E71" s="107"/>
      <c r="F71" s="107"/>
    </row>
    <row r="72" spans="3:6">
      <c r="D72" s="107"/>
      <c r="E72" s="107"/>
      <c r="F72" s="107"/>
    </row>
    <row r="73" spans="3:6">
      <c r="D73" s="107"/>
      <c r="E73" s="107"/>
      <c r="F73" s="107"/>
    </row>
    <row r="74" spans="3:6">
      <c r="D74" s="107"/>
      <c r="E74" s="107"/>
      <c r="F74" s="107"/>
    </row>
    <row r="75" spans="3:6">
      <c r="D75" s="107"/>
      <c r="E75" s="107"/>
      <c r="F75" s="107"/>
    </row>
    <row r="76" spans="3:6">
      <c r="D76" s="107"/>
      <c r="E76" s="107"/>
      <c r="F76" s="107"/>
    </row>
    <row r="77" spans="3:6">
      <c r="D77" s="107"/>
      <c r="E77" s="107"/>
      <c r="F77" s="107"/>
    </row>
    <row r="78" spans="3:6">
      <c r="D78" s="107"/>
      <c r="E78" s="107"/>
      <c r="F78" s="107"/>
    </row>
    <row r="79" spans="3:6">
      <c r="D79" s="107"/>
      <c r="E79" s="107"/>
      <c r="F79" s="107"/>
    </row>
    <row r="80" spans="3:6">
      <c r="D80" s="107"/>
      <c r="E80" s="107"/>
      <c r="F80" s="107"/>
    </row>
  </sheetData>
  <mergeCells count="22">
    <mergeCell ref="B2:F2"/>
    <mergeCell ref="B36:F36"/>
    <mergeCell ref="B37:F37"/>
    <mergeCell ref="B38:F38"/>
    <mergeCell ref="B32:F32"/>
    <mergeCell ref="B31:F31"/>
    <mergeCell ref="B30:F30"/>
    <mergeCell ref="B29:F29"/>
    <mergeCell ref="D72:F72"/>
    <mergeCell ref="D73:F73"/>
    <mergeCell ref="D79:F79"/>
    <mergeCell ref="D80:F80"/>
    <mergeCell ref="D74:F74"/>
    <mergeCell ref="D75:F75"/>
    <mergeCell ref="D76:F76"/>
    <mergeCell ref="D77:F77"/>
    <mergeCell ref="D78:F78"/>
    <mergeCell ref="D67:F67"/>
    <mergeCell ref="D68:F68"/>
    <mergeCell ref="D69:F69"/>
    <mergeCell ref="D70:F70"/>
    <mergeCell ref="D71:F71"/>
  </mergeCells>
  <printOptions horizontalCentered="1"/>
  <pageMargins left="0.23622047244094491" right="0.23622047244094491" top="0.74803149606299213" bottom="0.74803149606299213" header="0.31496062992125984" footer="0.31496062992125984"/>
  <pageSetup paperSize="14" scale="95" orientation="portrait"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opLeftCell="H7" workbookViewId="0">
      <selection activeCell="O33" sqref="O33"/>
    </sheetView>
  </sheetViews>
  <sheetFormatPr baseColWidth="10" defaultRowHeight="15.75"/>
  <sheetData/>
  <pageMargins left="0.7" right="0.7" top="0.75" bottom="0.75" header="0.3" footer="0.3"/>
  <pageSetup paperSize="5" orientation="landscape" horizontalDpi="4294967294" verticalDpi="4294967294"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30"/>
  <sheetViews>
    <sheetView topLeftCell="A5" zoomScale="175" zoomScaleNormal="175" workbookViewId="0">
      <selection activeCell="G11" sqref="G11"/>
    </sheetView>
  </sheetViews>
  <sheetFormatPr baseColWidth="10" defaultRowHeight="15.75"/>
  <cols>
    <col min="1" max="1" width="3.375" customWidth="1"/>
    <col min="2" max="3" width="31.625" customWidth="1"/>
    <col min="4" max="4" width="19.375" customWidth="1"/>
    <col min="5" max="5" width="1.5" customWidth="1"/>
  </cols>
  <sheetData>
    <row r="2" spans="2:6" ht="18.75">
      <c r="B2" s="119" t="s">
        <v>49</v>
      </c>
      <c r="C2" s="120"/>
      <c r="D2" s="120"/>
    </row>
    <row r="3" spans="2:6">
      <c r="B3" s="121" t="s">
        <v>3</v>
      </c>
      <c r="C3" s="121"/>
      <c r="D3" s="1">
        <v>42754927</v>
      </c>
    </row>
    <row r="4" spans="2:6">
      <c r="B4" s="115" t="s">
        <v>4</v>
      </c>
      <c r="C4" s="115"/>
      <c r="D4" s="19">
        <v>0</v>
      </c>
    </row>
    <row r="5" spans="2:6">
      <c r="B5" s="116" t="s">
        <v>5</v>
      </c>
      <c r="C5" s="116"/>
      <c r="D5" s="20">
        <f>SUM(D3:D4)</f>
        <v>42754927</v>
      </c>
    </row>
    <row r="6" spans="2:6">
      <c r="B6" s="115" t="s">
        <v>6</v>
      </c>
      <c r="C6" s="115"/>
      <c r="D6" s="21"/>
    </row>
    <row r="7" spans="2:6" ht="17.100000000000001" customHeight="1">
      <c r="B7" s="18" t="s">
        <v>43</v>
      </c>
      <c r="C7" s="19">
        <v>13902625</v>
      </c>
      <c r="D7" s="21"/>
    </row>
    <row r="8" spans="2:6" ht="15.95" customHeight="1">
      <c r="B8" s="18" t="s">
        <v>44</v>
      </c>
      <c r="C8" s="19">
        <v>14761059</v>
      </c>
      <c r="D8" s="21"/>
      <c r="F8" s="2"/>
    </row>
    <row r="9" spans="2:6">
      <c r="B9" s="18" t="s">
        <v>45</v>
      </c>
      <c r="C9" s="19">
        <v>1368680</v>
      </c>
      <c r="D9" s="21"/>
    </row>
    <row r="10" spans="2:6" ht="17.100000000000001" customHeight="1">
      <c r="B10" s="18" t="s">
        <v>46</v>
      </c>
      <c r="C10" s="19">
        <v>4188667</v>
      </c>
      <c r="D10" s="21"/>
    </row>
    <row r="11" spans="2:6" ht="17.100000000000001" customHeight="1">
      <c r="B11" s="18" t="s">
        <v>47</v>
      </c>
      <c r="C11" s="19">
        <v>9182484</v>
      </c>
      <c r="D11" s="21"/>
      <c r="F11" s="2"/>
    </row>
    <row r="12" spans="2:6" ht="15.95" customHeight="1">
      <c r="B12" s="18" t="s">
        <v>48</v>
      </c>
      <c r="C12" s="20">
        <f>SUM(C7:C11)</f>
        <v>43403515</v>
      </c>
      <c r="D12" s="21">
        <v>43403515</v>
      </c>
    </row>
    <row r="13" spans="2:6">
      <c r="B13" s="116" t="s">
        <v>7</v>
      </c>
      <c r="C13" s="116"/>
      <c r="D13" s="1">
        <f>D5-D12</f>
        <v>-648588</v>
      </c>
    </row>
    <row r="14" spans="2:6">
      <c r="B14" s="115" t="s">
        <v>8</v>
      </c>
      <c r="C14" s="115"/>
      <c r="D14" s="17">
        <v>0</v>
      </c>
    </row>
    <row r="15" spans="2:6">
      <c r="B15" s="115" t="s">
        <v>9</v>
      </c>
      <c r="C15" s="115"/>
      <c r="D15" s="17">
        <v>0</v>
      </c>
    </row>
    <row r="16" spans="2:6">
      <c r="B16" s="116" t="s">
        <v>10</v>
      </c>
      <c r="C16" s="116"/>
      <c r="D16" s="1">
        <v>0</v>
      </c>
    </row>
    <row r="17" spans="2:5">
      <c r="B17" s="115" t="s">
        <v>11</v>
      </c>
      <c r="C17" s="115"/>
      <c r="D17" s="17">
        <v>0</v>
      </c>
    </row>
    <row r="18" spans="2:5">
      <c r="B18" s="115" t="s">
        <v>12</v>
      </c>
      <c r="C18" s="115"/>
      <c r="D18" s="17">
        <v>0</v>
      </c>
    </row>
    <row r="19" spans="2:5">
      <c r="B19" s="116" t="s">
        <v>13</v>
      </c>
      <c r="C19" s="118"/>
      <c r="D19" s="1">
        <f>D13</f>
        <v>-648588</v>
      </c>
    </row>
    <row r="21" spans="2:5">
      <c r="B21" s="107"/>
      <c r="C21" s="107"/>
      <c r="D21" s="107"/>
    </row>
    <row r="22" spans="2:5">
      <c r="B22" s="107"/>
      <c r="C22" s="107"/>
      <c r="D22" s="107"/>
      <c r="E22" s="22"/>
    </row>
    <row r="23" spans="2:5" ht="12.95" customHeight="1">
      <c r="B23" s="3" t="s">
        <v>51</v>
      </c>
      <c r="C23" s="117" t="s">
        <v>50</v>
      </c>
      <c r="D23" s="107"/>
      <c r="E23" s="107"/>
    </row>
    <row r="24" spans="2:5" ht="12.95" customHeight="1">
      <c r="B24" s="3" t="s">
        <v>56</v>
      </c>
      <c r="C24" s="107" t="s">
        <v>54</v>
      </c>
      <c r="D24" s="107"/>
      <c r="E24" s="107"/>
    </row>
    <row r="25" spans="2:5" ht="14.1" customHeight="1">
      <c r="B25" s="3"/>
      <c r="C25" s="107" t="s">
        <v>55</v>
      </c>
      <c r="D25" s="107"/>
      <c r="E25" s="107"/>
    </row>
    <row r="26" spans="2:5">
      <c r="B26" s="3"/>
    </row>
    <row r="28" spans="2:5">
      <c r="C28" s="106" t="s">
        <v>57</v>
      </c>
      <c r="D28" s="106"/>
    </row>
    <row r="29" spans="2:5" ht="12.95" customHeight="1">
      <c r="C29" s="106" t="s">
        <v>58</v>
      </c>
      <c r="D29" s="106"/>
    </row>
    <row r="30" spans="2:5" ht="12.95" customHeight="1">
      <c r="C30" s="106" t="s">
        <v>59</v>
      </c>
      <c r="D30" s="106"/>
    </row>
  </sheetData>
  <mergeCells count="20">
    <mergeCell ref="B2:D2"/>
    <mergeCell ref="B3:C3"/>
    <mergeCell ref="B4:C4"/>
    <mergeCell ref="B5:C5"/>
    <mergeCell ref="B6:C6"/>
    <mergeCell ref="B18:C18"/>
    <mergeCell ref="C28:D28"/>
    <mergeCell ref="C29:D29"/>
    <mergeCell ref="C30:D30"/>
    <mergeCell ref="B13:C13"/>
    <mergeCell ref="B14:C14"/>
    <mergeCell ref="B15:C15"/>
    <mergeCell ref="B16:C16"/>
    <mergeCell ref="B17:C17"/>
    <mergeCell ref="B21:D21"/>
    <mergeCell ref="B22:D22"/>
    <mergeCell ref="C23:E23"/>
    <mergeCell ref="C24:E24"/>
    <mergeCell ref="B19:C19"/>
    <mergeCell ref="C25:E25"/>
  </mergeCells>
  <pageMargins left="0.25" right="0.25" top="0.75" bottom="0.75" header="0.3" footer="0.3"/>
  <pageSetup orientation="portrait" horizontalDpi="0" verticalDpi="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C20"/>
  <sheetViews>
    <sheetView topLeftCell="A3" zoomScale="150" zoomScaleNormal="160" workbookViewId="0">
      <selection activeCell="F16" sqref="F16"/>
    </sheetView>
  </sheetViews>
  <sheetFormatPr baseColWidth="10" defaultRowHeight="15.75"/>
  <cols>
    <col min="2" max="2" width="40.5" customWidth="1"/>
    <col min="3" max="3" width="14.125" customWidth="1"/>
  </cols>
  <sheetData>
    <row r="2" spans="2:3" ht="18.75">
      <c r="B2" s="23" t="s">
        <v>120</v>
      </c>
      <c r="C2" s="23" t="s">
        <v>60</v>
      </c>
    </row>
    <row r="3" spans="2:3" ht="18.75">
      <c r="B3" s="23" t="s">
        <v>61</v>
      </c>
      <c r="C3" s="24">
        <v>156471</v>
      </c>
    </row>
    <row r="4" spans="2:3" ht="18.75">
      <c r="B4" s="23" t="s">
        <v>62</v>
      </c>
      <c r="C4" s="24">
        <v>875450</v>
      </c>
    </row>
    <row r="5" spans="2:3" ht="18.75">
      <c r="B5" s="23" t="s">
        <v>211</v>
      </c>
      <c r="C5" s="24">
        <v>272400</v>
      </c>
    </row>
    <row r="6" spans="2:3" ht="18.75">
      <c r="B6" s="23" t="s">
        <v>212</v>
      </c>
      <c r="C6" s="24">
        <v>315000</v>
      </c>
    </row>
    <row r="7" spans="2:3" ht="18.75">
      <c r="B7" s="23" t="s">
        <v>63</v>
      </c>
      <c r="C7" s="24">
        <v>1505499</v>
      </c>
    </row>
    <row r="8" spans="2:3" ht="18.75">
      <c r="B8" s="23" t="s">
        <v>213</v>
      </c>
      <c r="C8" s="24">
        <v>110000</v>
      </c>
    </row>
    <row r="9" spans="2:3" ht="18.75">
      <c r="B9" s="23" t="s">
        <v>64</v>
      </c>
      <c r="C9" s="24">
        <v>1904000</v>
      </c>
    </row>
    <row r="10" spans="2:3" ht="18.75">
      <c r="B10" s="23" t="s">
        <v>214</v>
      </c>
      <c r="C10" s="24">
        <v>476000</v>
      </c>
    </row>
    <row r="11" spans="2:3" ht="18.75">
      <c r="B11" s="23" t="s">
        <v>215</v>
      </c>
      <c r="C11" s="24">
        <v>760112</v>
      </c>
    </row>
    <row r="12" spans="2:3" ht="18.75">
      <c r="B12" s="23" t="s">
        <v>216</v>
      </c>
      <c r="C12" s="24">
        <v>470000</v>
      </c>
    </row>
    <row r="13" spans="2:3" ht="18.75">
      <c r="B13" s="23" t="s">
        <v>65</v>
      </c>
      <c r="C13" s="24">
        <v>1401814</v>
      </c>
    </row>
    <row r="14" spans="2:3" ht="18.75">
      <c r="B14" s="23" t="s">
        <v>66</v>
      </c>
      <c r="C14" s="24">
        <v>184650</v>
      </c>
    </row>
    <row r="15" spans="2:3" ht="18.75">
      <c r="B15" s="23" t="s">
        <v>67</v>
      </c>
      <c r="C15" s="24">
        <v>3927000</v>
      </c>
    </row>
    <row r="16" spans="2:3" ht="18.75">
      <c r="B16" s="23" t="s">
        <v>68</v>
      </c>
      <c r="C16" s="24">
        <v>1265090</v>
      </c>
    </row>
    <row r="17" spans="2:3" ht="18.75">
      <c r="B17" s="23" t="s">
        <v>69</v>
      </c>
      <c r="C17" s="24">
        <v>487000</v>
      </c>
    </row>
    <row r="18" spans="2:3" ht="18.75">
      <c r="B18" s="23" t="s">
        <v>70</v>
      </c>
      <c r="C18" s="24">
        <v>650573</v>
      </c>
    </row>
    <row r="19" spans="2:3" ht="18.75">
      <c r="B19" s="25"/>
      <c r="C19" s="95">
        <f>SUM(C3:C18)</f>
        <v>14761059</v>
      </c>
    </row>
    <row r="20" spans="2:3" ht="18.75">
      <c r="B20" s="25"/>
      <c r="C20" s="26"/>
    </row>
  </sheetData>
  <pageMargins left="0.7" right="0.7" top="0.75" bottom="0.75" header="0.3" footer="0.3"/>
  <pageSetup paperSize="5" orientation="portrait" horizontalDpi="0" verticalDpi="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5"/>
  <sheetViews>
    <sheetView topLeftCell="A12" zoomScale="106" zoomScaleNormal="106" workbookViewId="0">
      <selection activeCell="B22" sqref="B22"/>
    </sheetView>
  </sheetViews>
  <sheetFormatPr baseColWidth="10" defaultRowHeight="15.75"/>
  <cols>
    <col min="1" max="1" width="8.375" customWidth="1"/>
    <col min="2" max="2" width="133.375" customWidth="1"/>
  </cols>
  <sheetData>
    <row r="1" spans="1:2" ht="19.5" thickBot="1">
      <c r="B1" s="27" t="s">
        <v>71</v>
      </c>
    </row>
    <row r="2" spans="1:2" ht="19.5" thickBot="1">
      <c r="A2" s="27" t="s">
        <v>19</v>
      </c>
      <c r="B2" s="28" t="s">
        <v>72</v>
      </c>
    </row>
    <row r="3" spans="1:2" ht="93.75">
      <c r="A3" s="122" t="s">
        <v>73</v>
      </c>
      <c r="B3" s="29" t="s">
        <v>119</v>
      </c>
    </row>
    <row r="4" spans="1:2" ht="32.1" customHeight="1" thickBot="1">
      <c r="A4" s="123"/>
      <c r="B4" s="31" t="s">
        <v>74</v>
      </c>
    </row>
    <row r="5" spans="1:2" ht="57" thickBot="1">
      <c r="A5" s="30" t="s">
        <v>75</v>
      </c>
      <c r="B5" s="31" t="s">
        <v>76</v>
      </c>
    </row>
    <row r="6" spans="1:2" ht="75.75" thickBot="1">
      <c r="A6" s="32" t="s">
        <v>77</v>
      </c>
      <c r="B6" s="33" t="s">
        <v>78</v>
      </c>
    </row>
    <row r="7" spans="1:2" ht="75.75" thickBot="1">
      <c r="A7" s="30" t="s">
        <v>79</v>
      </c>
      <c r="B7" s="31" t="s">
        <v>80</v>
      </c>
    </row>
    <row r="8" spans="1:2" ht="57" thickBot="1">
      <c r="A8" s="30" t="s">
        <v>81</v>
      </c>
      <c r="B8" s="31" t="s">
        <v>82</v>
      </c>
    </row>
    <row r="9" spans="1:2" ht="57" thickBot="1">
      <c r="A9" s="30" t="s">
        <v>83</v>
      </c>
      <c r="B9" s="34" t="s">
        <v>84</v>
      </c>
    </row>
    <row r="10" spans="1:2" ht="75.75" thickBot="1">
      <c r="A10" s="30" t="s">
        <v>85</v>
      </c>
      <c r="B10" s="34" t="s">
        <v>86</v>
      </c>
    </row>
    <row r="11" spans="1:2" ht="38.25" thickBot="1">
      <c r="A11" s="30" t="s">
        <v>87</v>
      </c>
      <c r="B11" s="34" t="s">
        <v>88</v>
      </c>
    </row>
    <row r="12" spans="1:2" ht="38.25" thickBot="1">
      <c r="A12" s="30" t="s">
        <v>89</v>
      </c>
      <c r="B12" s="34" t="s">
        <v>90</v>
      </c>
    </row>
    <row r="13" spans="1:2" ht="38.25" thickBot="1">
      <c r="A13" s="30" t="s">
        <v>91</v>
      </c>
      <c r="B13" s="34" t="s">
        <v>92</v>
      </c>
    </row>
    <row r="14" spans="1:2" ht="38.25" thickBot="1">
      <c r="A14" s="30" t="s">
        <v>93</v>
      </c>
      <c r="B14" s="34" t="s">
        <v>94</v>
      </c>
    </row>
    <row r="15" spans="1:2" ht="38.25" thickBot="1">
      <c r="A15" s="30" t="s">
        <v>95</v>
      </c>
      <c r="B15" s="34" t="s">
        <v>96</v>
      </c>
    </row>
    <row r="16" spans="1:2" ht="19.5" thickBot="1">
      <c r="A16" s="30" t="s">
        <v>97</v>
      </c>
      <c r="B16" s="34" t="s">
        <v>98</v>
      </c>
    </row>
    <row r="17" spans="1:2" ht="38.25" thickBot="1">
      <c r="A17" s="30" t="s">
        <v>99</v>
      </c>
      <c r="B17" s="34" t="s">
        <v>100</v>
      </c>
    </row>
    <row r="18" spans="1:2" ht="19.5" thickBot="1">
      <c r="A18" s="30" t="s">
        <v>101</v>
      </c>
      <c r="B18" s="34" t="s">
        <v>102</v>
      </c>
    </row>
    <row r="19" spans="1:2" ht="38.25" thickBot="1">
      <c r="A19" s="30" t="s">
        <v>103</v>
      </c>
      <c r="B19" s="34" t="s">
        <v>104</v>
      </c>
    </row>
    <row r="20" spans="1:2" ht="19.5" thickBot="1">
      <c r="A20" s="30" t="s">
        <v>105</v>
      </c>
      <c r="B20" s="34" t="s">
        <v>106</v>
      </c>
    </row>
    <row r="21" spans="1:2" ht="19.5" thickBot="1">
      <c r="A21" s="30" t="s">
        <v>107</v>
      </c>
      <c r="B21" s="31" t="s">
        <v>108</v>
      </c>
    </row>
    <row r="22" spans="1:2" ht="38.25" thickBot="1">
      <c r="A22" s="30" t="s">
        <v>109</v>
      </c>
      <c r="B22" s="35" t="s">
        <v>110</v>
      </c>
    </row>
    <row r="23" spans="1:2" ht="38.25" thickBot="1">
      <c r="A23" s="30" t="s">
        <v>111</v>
      </c>
      <c r="B23" s="35" t="s">
        <v>112</v>
      </c>
    </row>
    <row r="24" spans="1:2" ht="38.25" thickBot="1">
      <c r="A24" s="30" t="s">
        <v>113</v>
      </c>
      <c r="B24" s="35" t="s">
        <v>114</v>
      </c>
    </row>
    <row r="25" spans="1:2" ht="38.25" thickBot="1">
      <c r="A25" s="30" t="s">
        <v>115</v>
      </c>
      <c r="B25" s="35" t="s">
        <v>116</v>
      </c>
    </row>
    <row r="26" spans="1:2">
      <c r="A26" s="122" t="s">
        <v>117</v>
      </c>
      <c r="B26" s="125" t="s">
        <v>118</v>
      </c>
    </row>
    <row r="27" spans="1:2">
      <c r="A27" s="124"/>
      <c r="B27" s="126"/>
    </row>
    <row r="28" spans="1:2" ht="6" customHeight="1">
      <c r="A28" s="124"/>
      <c r="B28" s="126"/>
    </row>
    <row r="29" spans="1:2" hidden="1">
      <c r="A29" s="124"/>
      <c r="B29" s="126"/>
    </row>
    <row r="30" spans="1:2" hidden="1">
      <c r="A30" s="124"/>
      <c r="B30" s="126"/>
    </row>
    <row r="31" spans="1:2" ht="0.95" hidden="1" customHeight="1">
      <c r="A31" s="124"/>
      <c r="B31" s="126"/>
    </row>
    <row r="32" spans="1:2" hidden="1">
      <c r="A32" s="124"/>
      <c r="B32" s="126"/>
    </row>
    <row r="33" spans="1:2" hidden="1">
      <c r="A33" s="124"/>
      <c r="B33" s="126"/>
    </row>
    <row r="34" spans="1:2" hidden="1">
      <c r="A34" s="124"/>
      <c r="B34" s="126"/>
    </row>
    <row r="35" spans="1:2" ht="16.5" hidden="1" thickBot="1">
      <c r="A35" s="123"/>
      <c r="B35" s="127"/>
    </row>
  </sheetData>
  <mergeCells count="3">
    <mergeCell ref="A3:A4"/>
    <mergeCell ref="A26:A35"/>
    <mergeCell ref="B26:B35"/>
  </mergeCells>
  <pageMargins left="0.7" right="0.7" top="0.75" bottom="0.75" header="0.3" footer="0.3"/>
  <pageSetup paperSize="5" orientation="portrait" horizontalDpi="0" verticalDpi="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36"/>
  <sheetViews>
    <sheetView zoomScale="90" zoomScaleNormal="90" workbookViewId="0">
      <selection activeCell="E3" sqref="E3:E16"/>
    </sheetView>
  </sheetViews>
  <sheetFormatPr baseColWidth="10" defaultRowHeight="15.75"/>
  <cols>
    <col min="1" max="1" width="10" customWidth="1"/>
    <col min="3" max="3" width="11.625" customWidth="1"/>
    <col min="4" max="5" width="11.375" customWidth="1"/>
    <col min="6" max="6" width="11.5" customWidth="1"/>
    <col min="8" max="8" width="12.125" customWidth="1"/>
    <col min="9" max="9" width="12.375" customWidth="1"/>
    <col min="10" max="12" width="11.875" customWidth="1"/>
    <col min="13" max="13" width="14" customWidth="1"/>
    <col min="14" max="14" width="13" customWidth="1"/>
    <col min="15" max="15" width="13.5" customWidth="1"/>
    <col min="16" max="16" width="11.875" customWidth="1"/>
    <col min="17" max="17" width="10.625" customWidth="1"/>
  </cols>
  <sheetData>
    <row r="1" spans="1:17">
      <c r="A1" s="36"/>
      <c r="B1" s="130" t="s">
        <v>121</v>
      </c>
      <c r="C1" s="130"/>
      <c r="D1" s="130"/>
      <c r="E1" s="130"/>
      <c r="F1" s="130"/>
      <c r="G1" s="130"/>
      <c r="H1" s="130"/>
      <c r="I1" s="130"/>
      <c r="J1" s="130"/>
      <c r="K1" s="130"/>
      <c r="L1" s="130"/>
      <c r="M1" s="130"/>
      <c r="N1" s="130"/>
      <c r="O1" s="130"/>
      <c r="P1" s="130"/>
      <c r="Q1" s="37" t="s">
        <v>122</v>
      </c>
    </row>
    <row r="2" spans="1:17" ht="16.5" thickBot="1">
      <c r="A2" s="38"/>
      <c r="B2" s="131" t="s">
        <v>123</v>
      </c>
      <c r="C2" s="131"/>
      <c r="D2" s="131"/>
      <c r="E2" s="131"/>
      <c r="F2" s="131"/>
      <c r="G2" s="132" t="s">
        <v>124</v>
      </c>
      <c r="H2" s="132"/>
      <c r="I2" s="132"/>
      <c r="J2" s="132"/>
      <c r="K2" s="39"/>
      <c r="L2" s="39"/>
      <c r="M2" s="40"/>
      <c r="N2" s="41" t="s">
        <v>125</v>
      </c>
      <c r="O2" s="133" t="s">
        <v>126</v>
      </c>
      <c r="P2" s="134"/>
      <c r="Q2" s="42">
        <v>2024</v>
      </c>
    </row>
    <row r="3" spans="1:17" ht="60">
      <c r="A3" s="43" t="s">
        <v>127</v>
      </c>
      <c r="B3" s="43" t="s">
        <v>128</v>
      </c>
      <c r="C3" s="43" t="s">
        <v>129</v>
      </c>
      <c r="D3" s="43" t="s">
        <v>130</v>
      </c>
      <c r="E3" s="43" t="s">
        <v>131</v>
      </c>
      <c r="F3" s="43" t="s">
        <v>132</v>
      </c>
      <c r="G3" s="43" t="s">
        <v>133</v>
      </c>
      <c r="H3" s="43" t="s">
        <v>134</v>
      </c>
      <c r="I3" s="43" t="s">
        <v>135</v>
      </c>
      <c r="J3" s="44" t="s">
        <v>136</v>
      </c>
      <c r="K3" s="44" t="s">
        <v>137</v>
      </c>
      <c r="L3" s="44" t="s">
        <v>138</v>
      </c>
      <c r="M3" s="44" t="s">
        <v>139</v>
      </c>
      <c r="N3" s="43" t="s">
        <v>140</v>
      </c>
      <c r="O3" s="43" t="s">
        <v>141</v>
      </c>
      <c r="P3" s="44" t="s">
        <v>142</v>
      </c>
      <c r="Q3" s="43" t="s">
        <v>143</v>
      </c>
    </row>
    <row r="4" spans="1:17">
      <c r="A4" s="45" t="s">
        <v>144</v>
      </c>
      <c r="B4" s="46">
        <v>37534</v>
      </c>
      <c r="C4" s="47">
        <v>197547.36842105264</v>
      </c>
      <c r="D4" s="48">
        <v>2572550</v>
      </c>
      <c r="E4" s="47">
        <v>2770097.3684210526</v>
      </c>
      <c r="F4" s="46">
        <v>280448</v>
      </c>
      <c r="G4" s="46"/>
      <c r="H4" s="49">
        <v>1476042.105263158</v>
      </c>
      <c r="I4" s="50">
        <v>603664</v>
      </c>
      <c r="J4" s="51"/>
      <c r="K4" s="51">
        <v>994348</v>
      </c>
      <c r="L4" s="51"/>
      <c r="M4" s="52">
        <v>3074054.1052631577</v>
      </c>
      <c r="N4" s="52">
        <v>-303956.73684210517</v>
      </c>
      <c r="O4" s="51"/>
      <c r="P4" s="53">
        <v>1.0449999999999999</v>
      </c>
      <c r="Q4" s="52">
        <v>0</v>
      </c>
    </row>
    <row r="5" spans="1:17">
      <c r="A5" s="45" t="s">
        <v>145</v>
      </c>
      <c r="B5" s="46">
        <v>49201</v>
      </c>
      <c r="C5" s="47">
        <v>258952.63157894736</v>
      </c>
      <c r="D5" s="48">
        <v>2877275</v>
      </c>
      <c r="E5" s="47">
        <v>3136227.6315789474</v>
      </c>
      <c r="F5" s="46">
        <v>514111</v>
      </c>
      <c r="G5" s="46"/>
      <c r="H5" s="49">
        <v>2705847.3684210526</v>
      </c>
      <c r="I5" s="50">
        <v>30000</v>
      </c>
      <c r="J5" s="51"/>
      <c r="K5" s="51">
        <v>994348</v>
      </c>
      <c r="L5" s="51"/>
      <c r="M5" s="52">
        <v>3730195.3684210526</v>
      </c>
      <c r="N5" s="52">
        <v>-593967.73684210517</v>
      </c>
      <c r="O5" s="51"/>
      <c r="P5" s="53">
        <v>1.0369999999999999</v>
      </c>
      <c r="Q5" s="52">
        <v>0</v>
      </c>
    </row>
    <row r="6" spans="1:17">
      <c r="A6" s="45" t="s">
        <v>146</v>
      </c>
      <c r="B6" s="46">
        <v>43364</v>
      </c>
      <c r="C6" s="47">
        <v>228231.57894736843</v>
      </c>
      <c r="D6" s="48">
        <v>3008800</v>
      </c>
      <c r="E6" s="47">
        <v>3237031.5789473685</v>
      </c>
      <c r="F6" s="46">
        <v>377657</v>
      </c>
      <c r="G6" s="46"/>
      <c r="H6" s="49">
        <v>1987668.4210526315</v>
      </c>
      <c r="I6" s="50">
        <v>150000</v>
      </c>
      <c r="J6" s="51">
        <v>617460</v>
      </c>
      <c r="K6" s="51">
        <v>994348</v>
      </c>
      <c r="L6" s="51"/>
      <c r="M6" s="52">
        <v>3749476.4210526315</v>
      </c>
      <c r="N6" s="52">
        <v>-512444.84210526291</v>
      </c>
      <c r="O6" s="51"/>
      <c r="P6" s="53">
        <v>1.0369999999999999</v>
      </c>
      <c r="Q6" s="52">
        <v>0</v>
      </c>
    </row>
    <row r="7" spans="1:17">
      <c r="A7" s="45" t="s">
        <v>147</v>
      </c>
      <c r="B7" s="46">
        <v>47474</v>
      </c>
      <c r="C7" s="47">
        <v>249863.15789473683</v>
      </c>
      <c r="D7" s="48">
        <v>2213295</v>
      </c>
      <c r="E7" s="47">
        <v>2463158.1578947366</v>
      </c>
      <c r="F7" s="46">
        <v>431125</v>
      </c>
      <c r="G7" s="46"/>
      <c r="H7" s="49">
        <v>2269078.9473684211</v>
      </c>
      <c r="I7" s="50">
        <v>30000</v>
      </c>
      <c r="J7" s="51">
        <v>103448</v>
      </c>
      <c r="K7" s="51">
        <v>1132601</v>
      </c>
      <c r="L7" s="51"/>
      <c r="M7" s="52">
        <v>3535127.9473684211</v>
      </c>
      <c r="N7" s="52">
        <v>-1071969.7894736845</v>
      </c>
      <c r="O7" s="51"/>
      <c r="P7" s="54">
        <v>1.026</v>
      </c>
      <c r="Q7" s="52">
        <v>0</v>
      </c>
    </row>
    <row r="8" spans="1:17">
      <c r="A8" s="45" t="s">
        <v>148</v>
      </c>
      <c r="B8" s="46">
        <v>68184</v>
      </c>
      <c r="C8" s="47">
        <v>358863.15789473685</v>
      </c>
      <c r="D8" s="48">
        <v>1979675</v>
      </c>
      <c r="E8" s="47">
        <v>2338538.1578947371</v>
      </c>
      <c r="F8" s="46">
        <v>309439</v>
      </c>
      <c r="G8" s="46"/>
      <c r="H8" s="49">
        <v>1628626.3157894737</v>
      </c>
      <c r="I8" s="50">
        <v>100000</v>
      </c>
      <c r="J8" s="51">
        <v>149425</v>
      </c>
      <c r="K8" s="51">
        <v>1132601</v>
      </c>
      <c r="L8" s="51"/>
      <c r="M8" s="52">
        <v>3010652.3157894737</v>
      </c>
      <c r="N8" s="52">
        <v>-672114.15789473662</v>
      </c>
      <c r="O8" s="51"/>
      <c r="P8" s="53">
        <v>1.0229999999999999</v>
      </c>
      <c r="Q8" s="52">
        <v>0</v>
      </c>
    </row>
    <row r="9" spans="1:17">
      <c r="A9" s="45" t="s">
        <v>149</v>
      </c>
      <c r="B9" s="46">
        <v>142427</v>
      </c>
      <c r="C9" s="47">
        <v>749615.78947368416</v>
      </c>
      <c r="D9" s="48">
        <v>3421650</v>
      </c>
      <c r="E9" s="47">
        <v>4171265.789473684</v>
      </c>
      <c r="F9" s="46">
        <v>147606</v>
      </c>
      <c r="G9" s="46"/>
      <c r="H9" s="49">
        <v>776873.68421052629</v>
      </c>
      <c r="I9" s="50">
        <v>60000</v>
      </c>
      <c r="J9" s="51">
        <v>0</v>
      </c>
      <c r="K9" s="51">
        <v>1073601</v>
      </c>
      <c r="L9" s="51"/>
      <c r="M9" s="52">
        <v>1910474.6842105263</v>
      </c>
      <c r="N9" s="52">
        <v>2260791.1052631577</v>
      </c>
      <c r="O9" s="51"/>
      <c r="P9" s="54">
        <v>1.022</v>
      </c>
      <c r="Q9" s="52">
        <v>0</v>
      </c>
    </row>
    <row r="10" spans="1:17">
      <c r="A10" s="45" t="s">
        <v>150</v>
      </c>
      <c r="B10" s="46">
        <v>125864</v>
      </c>
      <c r="C10" s="47">
        <v>662442.10526315786</v>
      </c>
      <c r="D10" s="48">
        <v>4409740</v>
      </c>
      <c r="E10" s="47">
        <v>5072182.1052631577</v>
      </c>
      <c r="F10" s="46">
        <v>281079</v>
      </c>
      <c r="G10" s="46"/>
      <c r="H10" s="49">
        <v>1479363.1578947369</v>
      </c>
      <c r="I10" s="50">
        <v>96050</v>
      </c>
      <c r="J10" s="51">
        <v>135000</v>
      </c>
      <c r="K10" s="51">
        <v>1034837</v>
      </c>
      <c r="L10" s="51"/>
      <c r="M10" s="52">
        <v>2745250.1578947371</v>
      </c>
      <c r="N10" s="52">
        <v>2326931.9473684207</v>
      </c>
      <c r="O10" s="51"/>
      <c r="P10" s="53">
        <v>1.0229999999999999</v>
      </c>
      <c r="Q10" s="52">
        <v>0</v>
      </c>
    </row>
    <row r="11" spans="1:17">
      <c r="A11" s="45" t="s">
        <v>151</v>
      </c>
      <c r="B11" s="46">
        <v>78668</v>
      </c>
      <c r="C11" s="47">
        <v>414042.10526315786</v>
      </c>
      <c r="D11" s="48">
        <v>3215850</v>
      </c>
      <c r="E11" s="47">
        <v>3629892.1052631577</v>
      </c>
      <c r="F11" s="46">
        <v>50703</v>
      </c>
      <c r="G11" s="46"/>
      <c r="H11" s="49">
        <v>266857.89473684208</v>
      </c>
      <c r="I11" s="50">
        <v>110000</v>
      </c>
      <c r="J11" s="51">
        <v>1855173</v>
      </c>
      <c r="K11" s="51">
        <v>1034837</v>
      </c>
      <c r="L11" s="51"/>
      <c r="M11" s="52">
        <v>3266867.8947368423</v>
      </c>
      <c r="N11" s="52">
        <v>363024.2105263155</v>
      </c>
      <c r="O11" s="51"/>
      <c r="P11" s="54">
        <v>1.02</v>
      </c>
      <c r="Q11" s="52">
        <v>0</v>
      </c>
    </row>
    <row r="12" spans="1:17">
      <c r="A12" s="45" t="s">
        <v>152</v>
      </c>
      <c r="B12" s="46">
        <v>127984</v>
      </c>
      <c r="C12" s="47">
        <v>673600</v>
      </c>
      <c r="D12" s="48">
        <v>3386000</v>
      </c>
      <c r="E12" s="47">
        <v>4059600</v>
      </c>
      <c r="F12" s="46">
        <v>219197</v>
      </c>
      <c r="G12" s="46"/>
      <c r="H12" s="49">
        <v>1153668.4210526315</v>
      </c>
      <c r="I12" s="50">
        <v>40000</v>
      </c>
      <c r="J12" s="51">
        <v>0</v>
      </c>
      <c r="K12" s="51">
        <v>1422467</v>
      </c>
      <c r="L12" s="51"/>
      <c r="M12" s="52">
        <v>2616135.4210526315</v>
      </c>
      <c r="N12" s="52">
        <v>1443464.5789473685</v>
      </c>
      <c r="O12" s="51"/>
      <c r="P12" s="53">
        <v>1.0189999999999999</v>
      </c>
      <c r="Q12" s="52">
        <v>0</v>
      </c>
    </row>
    <row r="13" spans="1:17">
      <c r="A13" s="45" t="s">
        <v>153</v>
      </c>
      <c r="B13" s="46">
        <v>72091</v>
      </c>
      <c r="C13" s="47">
        <v>379426.31578947371</v>
      </c>
      <c r="D13" s="48">
        <v>3540450</v>
      </c>
      <c r="E13" s="47">
        <v>3919876.3157894737</v>
      </c>
      <c r="F13" s="46">
        <v>65492</v>
      </c>
      <c r="G13" s="46"/>
      <c r="H13" s="49">
        <v>344694.73684210528</v>
      </c>
      <c r="I13" s="50">
        <v>40000</v>
      </c>
      <c r="J13" s="51">
        <v>540230</v>
      </c>
      <c r="K13" s="51">
        <v>1362879</v>
      </c>
      <c r="L13" s="51"/>
      <c r="M13" s="52">
        <v>2287803.7368421052</v>
      </c>
      <c r="N13" s="52">
        <v>1632072.5789473685</v>
      </c>
      <c r="O13" s="51"/>
      <c r="P13" s="53">
        <v>1.012</v>
      </c>
      <c r="Q13" s="52">
        <v>0</v>
      </c>
    </row>
    <row r="14" spans="1:17">
      <c r="A14" s="45" t="s">
        <v>154</v>
      </c>
      <c r="B14" s="46">
        <v>83269</v>
      </c>
      <c r="C14" s="47">
        <v>438257.89473684208</v>
      </c>
      <c r="D14" s="48">
        <v>3594200</v>
      </c>
      <c r="E14" s="47">
        <v>4032457.8947368423</v>
      </c>
      <c r="F14" s="46"/>
      <c r="G14" s="46">
        <v>3314037</v>
      </c>
      <c r="H14" s="49"/>
      <c r="I14" s="50">
        <v>40000</v>
      </c>
      <c r="J14" s="51">
        <v>186208</v>
      </c>
      <c r="K14" s="51">
        <v>1362879</v>
      </c>
      <c r="L14" s="51"/>
      <c r="M14" s="52">
        <v>4903124</v>
      </c>
      <c r="N14" s="52">
        <v>-870666.10526315775</v>
      </c>
      <c r="O14" s="51"/>
      <c r="P14" s="54">
        <v>1.0069999999999999</v>
      </c>
      <c r="Q14" s="52">
        <v>0</v>
      </c>
    </row>
    <row r="15" spans="1:17">
      <c r="A15" s="45" t="s">
        <v>155</v>
      </c>
      <c r="B15" s="46">
        <v>68533</v>
      </c>
      <c r="C15" s="47">
        <v>360700</v>
      </c>
      <c r="D15" s="48">
        <v>3563900</v>
      </c>
      <c r="E15" s="47">
        <v>3924600</v>
      </c>
      <c r="F15" s="46"/>
      <c r="G15" s="46">
        <v>6540785</v>
      </c>
      <c r="H15" s="49">
        <v>0</v>
      </c>
      <c r="I15" s="55">
        <v>68966</v>
      </c>
      <c r="J15" s="51">
        <v>601723</v>
      </c>
      <c r="K15" s="51">
        <v>1362879</v>
      </c>
      <c r="L15" s="56"/>
      <c r="M15" s="52">
        <v>8574353</v>
      </c>
      <c r="N15" s="52">
        <v>-4649753</v>
      </c>
      <c r="O15" s="51"/>
      <c r="P15" s="54">
        <v>1</v>
      </c>
      <c r="Q15" s="52">
        <v>0</v>
      </c>
    </row>
    <row r="16" spans="1:17">
      <c r="A16" s="57" t="s">
        <v>156</v>
      </c>
      <c r="B16" s="58">
        <f>B4+B5+B6+B7+B8+B9+B10+B11+B12+B13+B14+B15</f>
        <v>944593</v>
      </c>
      <c r="C16" s="59">
        <v>4971542.1052631577</v>
      </c>
      <c r="D16" s="60">
        <f>D4+D5+D6+D7+D8+D9+D10+D11+D12+D13+D14+D15</f>
        <v>37783385</v>
      </c>
      <c r="E16" s="59">
        <v>42754927.105263159</v>
      </c>
      <c r="F16" s="61">
        <f>F4+F5+F6+F7+F8+F9+F10+F11+F12+F13+F14+F15</f>
        <v>2676857</v>
      </c>
      <c r="G16" s="59">
        <v>9854822</v>
      </c>
      <c r="H16" s="59"/>
      <c r="I16" s="62">
        <f t="shared" ref="I16" si="0">SUM(I4:I15)</f>
        <v>1368680</v>
      </c>
      <c r="J16" s="63">
        <v>4188667</v>
      </c>
      <c r="K16" s="63">
        <v>13902625</v>
      </c>
      <c r="L16" s="63">
        <f>SUM(L10:L15)</f>
        <v>0</v>
      </c>
      <c r="M16" s="63">
        <v>43403515.052631579</v>
      </c>
      <c r="N16" s="63">
        <v>-648587.94736842159</v>
      </c>
      <c r="O16" s="59">
        <v>0</v>
      </c>
      <c r="P16" s="64"/>
      <c r="Q16" s="63">
        <v>0</v>
      </c>
    </row>
    <row r="17" spans="1:17">
      <c r="A17" s="135" t="s">
        <v>157</v>
      </c>
      <c r="B17" s="135"/>
      <c r="C17" s="129"/>
      <c r="D17" s="129"/>
      <c r="E17" s="129"/>
      <c r="F17" s="129"/>
      <c r="G17" s="129"/>
      <c r="H17" s="129"/>
      <c r="I17" s="65"/>
      <c r="J17" s="58"/>
      <c r="K17" s="58"/>
      <c r="L17" s="58"/>
      <c r="M17" s="58"/>
      <c r="N17" s="58"/>
      <c r="O17" s="58"/>
      <c r="P17" s="58"/>
      <c r="Q17" s="58"/>
    </row>
    <row r="18" spans="1:17">
      <c r="A18" s="128" t="s">
        <v>158</v>
      </c>
      <c r="B18" s="128"/>
      <c r="C18" s="129"/>
      <c r="D18" s="65"/>
      <c r="E18" s="65"/>
      <c r="F18" s="65"/>
      <c r="G18" s="65"/>
      <c r="H18" s="59"/>
      <c r="I18" s="62"/>
      <c r="J18" s="58"/>
      <c r="K18" s="58"/>
      <c r="L18" s="58"/>
      <c r="M18" s="58"/>
      <c r="N18" s="58"/>
      <c r="O18" s="58"/>
      <c r="P18" s="58"/>
      <c r="Q18" s="58"/>
    </row>
    <row r="19" spans="1:17">
      <c r="A19" s="138" t="s">
        <v>159</v>
      </c>
      <c r="B19" s="138"/>
      <c r="C19" s="139"/>
      <c r="D19" s="66"/>
      <c r="E19" s="66"/>
      <c r="F19" s="67"/>
      <c r="G19" s="66"/>
      <c r="H19" s="68">
        <v>0</v>
      </c>
      <c r="I19" s="58"/>
      <c r="J19" s="58"/>
      <c r="K19" s="58"/>
      <c r="L19" s="58"/>
      <c r="M19" s="58"/>
      <c r="N19" s="58"/>
      <c r="O19" s="58"/>
      <c r="P19" s="58"/>
      <c r="Q19" s="58"/>
    </row>
    <row r="20" spans="1:17">
      <c r="A20" s="129" t="s">
        <v>160</v>
      </c>
      <c r="B20" s="129"/>
      <c r="C20" s="129"/>
      <c r="D20" s="65"/>
      <c r="E20" s="65"/>
      <c r="F20" s="65"/>
      <c r="G20" s="65"/>
      <c r="H20" s="63">
        <v>0</v>
      </c>
      <c r="I20" s="63"/>
      <c r="J20" s="58"/>
      <c r="K20" s="58"/>
      <c r="L20" s="58"/>
      <c r="M20" s="58"/>
      <c r="N20" s="58"/>
      <c r="O20" s="58"/>
      <c r="P20" s="58"/>
      <c r="Q20" s="58"/>
    </row>
    <row r="21" spans="1:17">
      <c r="A21" s="69" t="s">
        <v>161</v>
      </c>
      <c r="B21" s="69"/>
      <c r="C21" s="70"/>
      <c r="D21" s="70"/>
      <c r="E21" s="70"/>
      <c r="F21" s="70"/>
      <c r="G21" s="70"/>
      <c r="H21" s="71"/>
      <c r="I21" s="71"/>
      <c r="J21" s="71"/>
      <c r="K21" s="71"/>
      <c r="L21" s="71"/>
      <c r="M21" s="71"/>
      <c r="N21" s="72"/>
      <c r="O21" s="69"/>
      <c r="P21" s="73"/>
      <c r="Q21" s="70"/>
    </row>
    <row r="22" spans="1:17">
      <c r="A22" s="140" t="s">
        <v>162</v>
      </c>
      <c r="B22" s="140"/>
      <c r="C22" s="129"/>
      <c r="D22" s="65"/>
      <c r="E22" s="65"/>
      <c r="F22" s="65"/>
      <c r="G22" s="65"/>
      <c r="H22" s="59">
        <v>42754927.105263159</v>
      </c>
      <c r="I22" s="62"/>
      <c r="J22" s="47"/>
      <c r="K22" s="47"/>
      <c r="L22" s="47"/>
      <c r="M22" s="47"/>
      <c r="N22" s="75"/>
      <c r="O22" s="59"/>
      <c r="P22" s="76"/>
      <c r="Q22" s="64"/>
    </row>
    <row r="23" spans="1:17">
      <c r="A23" s="140" t="s">
        <v>163</v>
      </c>
      <c r="B23" s="140"/>
      <c r="C23" s="129"/>
      <c r="D23" s="65"/>
      <c r="E23" s="65"/>
      <c r="F23" s="65"/>
      <c r="G23" s="65"/>
      <c r="H23" s="59">
        <v>43403515.052631579</v>
      </c>
      <c r="I23" s="62"/>
      <c r="J23" s="47"/>
      <c r="K23" s="47"/>
      <c r="L23" s="47"/>
      <c r="M23" s="47"/>
      <c r="N23" s="75"/>
      <c r="O23" s="74" t="s">
        <v>164</v>
      </c>
      <c r="P23" s="65" t="s">
        <v>165</v>
      </c>
      <c r="Q23" s="64"/>
    </row>
    <row r="24" spans="1:17">
      <c r="A24" s="140" t="s">
        <v>166</v>
      </c>
      <c r="B24" s="140"/>
      <c r="C24" s="129"/>
      <c r="D24" s="65"/>
      <c r="E24" s="65"/>
      <c r="F24" s="65"/>
      <c r="G24" s="65"/>
      <c r="H24" s="59"/>
      <c r="I24" s="59"/>
      <c r="J24" s="47"/>
      <c r="K24" s="47"/>
      <c r="L24" s="47"/>
      <c r="M24" s="47"/>
      <c r="N24" s="75"/>
      <c r="O24" s="77" t="s">
        <v>167</v>
      </c>
      <c r="P24" s="76"/>
      <c r="Q24" s="64"/>
    </row>
    <row r="25" spans="1:17">
      <c r="A25" s="141" t="s">
        <v>168</v>
      </c>
      <c r="B25" s="142"/>
      <c r="C25" s="143"/>
      <c r="D25" s="78"/>
      <c r="E25" s="78"/>
      <c r="F25" s="65"/>
      <c r="G25" s="65"/>
      <c r="H25" s="50"/>
      <c r="I25" s="59"/>
      <c r="J25" s="59"/>
      <c r="K25" s="59"/>
      <c r="L25" s="59"/>
      <c r="M25" s="59"/>
      <c r="N25" s="79"/>
      <c r="O25" s="77"/>
      <c r="P25" s="64"/>
      <c r="Q25" s="64"/>
    </row>
    <row r="26" spans="1:17" ht="30">
      <c r="A26" s="136" t="s">
        <v>169</v>
      </c>
      <c r="B26" s="136"/>
      <c r="C26" s="137"/>
      <c r="D26" s="80"/>
      <c r="E26" s="80"/>
      <c r="F26" s="65"/>
      <c r="G26" s="65"/>
      <c r="H26" s="59">
        <v>-648587.94736842066</v>
      </c>
      <c r="I26" s="59"/>
      <c r="J26" s="47"/>
      <c r="K26" s="47"/>
      <c r="L26" s="47"/>
      <c r="M26" s="47"/>
      <c r="N26" s="64"/>
      <c r="O26" s="81" t="s">
        <v>170</v>
      </c>
      <c r="P26" s="82">
        <v>0</v>
      </c>
      <c r="Q26" s="64"/>
    </row>
    <row r="27" spans="1:17">
      <c r="A27" s="64"/>
      <c r="B27" s="64"/>
      <c r="C27" s="64"/>
      <c r="D27" s="64"/>
      <c r="E27" s="64"/>
      <c r="F27" s="64"/>
      <c r="G27" s="64"/>
      <c r="H27" s="64"/>
      <c r="I27" s="64"/>
      <c r="J27" s="64"/>
      <c r="K27" s="64"/>
      <c r="L27" s="64"/>
      <c r="M27" s="64"/>
      <c r="N27" s="64"/>
      <c r="O27" s="65" t="s">
        <v>171</v>
      </c>
      <c r="P27" s="82">
        <v>0</v>
      </c>
      <c r="Q27" s="64"/>
    </row>
    <row r="29" spans="1:17">
      <c r="F29" t="s">
        <v>172</v>
      </c>
      <c r="G29" t="s">
        <v>173</v>
      </c>
      <c r="I29" s="65"/>
      <c r="J29" s="65"/>
      <c r="K29" s="65"/>
      <c r="L29" s="65"/>
      <c r="M29" s="65" t="s">
        <v>174</v>
      </c>
      <c r="N29" s="65" t="s">
        <v>175</v>
      </c>
      <c r="O29" s="65"/>
    </row>
    <row r="30" spans="1:17">
      <c r="F30" s="83" t="s">
        <v>176</v>
      </c>
      <c r="G30" s="83"/>
      <c r="H30" s="83"/>
      <c r="I30" s="84" t="s">
        <v>177</v>
      </c>
      <c r="J30" s="66"/>
      <c r="K30" s="67"/>
      <c r="L30" s="67"/>
      <c r="M30" s="85">
        <v>-648587.94736842066</v>
      </c>
      <c r="N30" s="86">
        <v>0.04</v>
      </c>
      <c r="O30" s="87">
        <v>-25943.517894736826</v>
      </c>
    </row>
    <row r="31" spans="1:17">
      <c r="I31" s="65"/>
      <c r="J31" s="65"/>
      <c r="K31" s="65"/>
      <c r="L31" s="88"/>
      <c r="M31" s="78"/>
      <c r="N31" s="78" t="s">
        <v>178</v>
      </c>
      <c r="O31" s="89">
        <v>396297.36</v>
      </c>
      <c r="Q31" s="2"/>
    </row>
    <row r="32" spans="1:17">
      <c r="E32" s="2"/>
      <c r="I32" s="65"/>
      <c r="J32" s="65"/>
      <c r="K32" s="65"/>
      <c r="L32" s="65"/>
      <c r="M32" s="80"/>
      <c r="N32" s="80" t="s">
        <v>179</v>
      </c>
      <c r="O32" s="85">
        <v>-422240.87789473683</v>
      </c>
      <c r="Q32" s="2"/>
    </row>
    <row r="33" spans="9:17">
      <c r="I33" s="65"/>
      <c r="J33" s="65"/>
      <c r="K33" s="65" t="s">
        <v>180</v>
      </c>
      <c r="L33" s="65"/>
      <c r="M33" s="65" t="s">
        <v>181</v>
      </c>
      <c r="N33" s="65" t="s">
        <v>182</v>
      </c>
      <c r="O33" s="65"/>
      <c r="Q33" s="2"/>
    </row>
    <row r="34" spans="9:17">
      <c r="I34" s="78"/>
      <c r="J34" s="65"/>
      <c r="K34" s="85">
        <v>0</v>
      </c>
      <c r="L34" s="85"/>
      <c r="M34" s="85">
        <v>-422240.87789473683</v>
      </c>
      <c r="N34" s="85">
        <v>-422240.87789473683</v>
      </c>
      <c r="O34" s="65"/>
    </row>
    <row r="35" spans="9:17">
      <c r="I35" s="80"/>
      <c r="J35" s="65"/>
      <c r="K35" s="65"/>
      <c r="L35" s="88"/>
      <c r="M35" s="78"/>
      <c r="N35" s="78" t="s">
        <v>183</v>
      </c>
      <c r="O35" s="85">
        <v>0</v>
      </c>
    </row>
    <row r="36" spans="9:17">
      <c r="M36" s="80"/>
      <c r="N36" s="80" t="s">
        <v>184</v>
      </c>
      <c r="O36" s="85">
        <v>-422240.87789473683</v>
      </c>
    </row>
  </sheetData>
  <mergeCells count="13">
    <mergeCell ref="A26:C26"/>
    <mergeCell ref="A19:C19"/>
    <mergeCell ref="A20:C20"/>
    <mergeCell ref="A22:C22"/>
    <mergeCell ref="A23:C23"/>
    <mergeCell ref="A24:C24"/>
    <mergeCell ref="A25:C25"/>
    <mergeCell ref="A18:C18"/>
    <mergeCell ref="B1:P1"/>
    <mergeCell ref="B2:F2"/>
    <mergeCell ref="G2:J2"/>
    <mergeCell ref="O2:P2"/>
    <mergeCell ref="A17:H17"/>
  </mergeCells>
  <pageMargins left="0.7" right="0.7" top="0.75" bottom="0.75" header="0.3" footer="0.3"/>
  <pageSetup paperSize="5" orientation="portrait" horizontalDpi="0" verticalDpi="0"/>
  <legacy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26"/>
  <sheetViews>
    <sheetView topLeftCell="B6" zoomScale="110" zoomScaleNormal="110" workbookViewId="0">
      <selection activeCell="D5" sqref="D5"/>
    </sheetView>
  </sheetViews>
  <sheetFormatPr baseColWidth="10" defaultRowHeight="15.75"/>
  <cols>
    <col min="4" max="4" width="13.125" customWidth="1"/>
    <col min="5" max="6" width="15.125" customWidth="1"/>
    <col min="7" max="7" width="12.125" customWidth="1"/>
    <col min="9" max="9" width="13.125" customWidth="1"/>
    <col min="10" max="10" width="15.125" customWidth="1"/>
    <col min="11" max="11" width="16.375" customWidth="1"/>
    <col min="15" max="15" width="12.875" customWidth="1"/>
    <col min="16" max="16" width="15" customWidth="1"/>
  </cols>
  <sheetData>
    <row r="2" spans="2:13">
      <c r="C2" s="144" t="s">
        <v>185</v>
      </c>
      <c r="D2" s="144"/>
      <c r="E2" s="144"/>
      <c r="F2" s="144"/>
      <c r="H2" s="144" t="s">
        <v>186</v>
      </c>
      <c r="I2" s="144"/>
      <c r="J2" s="144"/>
      <c r="K2" s="144"/>
    </row>
    <row r="3" spans="2:13" ht="45">
      <c r="C3" s="43" t="s">
        <v>127</v>
      </c>
      <c r="D3" s="43" t="s">
        <v>131</v>
      </c>
      <c r="E3" s="44" t="s">
        <v>139</v>
      </c>
      <c r="F3" s="91" t="s">
        <v>221</v>
      </c>
      <c r="H3" s="43" t="s">
        <v>127</v>
      </c>
      <c r="I3" s="43" t="s">
        <v>131</v>
      </c>
      <c r="J3" s="44" t="s">
        <v>139</v>
      </c>
      <c r="K3" s="91" t="s">
        <v>222</v>
      </c>
    </row>
    <row r="4" spans="2:13">
      <c r="C4" s="45" t="s">
        <v>187</v>
      </c>
      <c r="D4" s="99">
        <v>2501087</v>
      </c>
      <c r="E4" s="17">
        <v>3700380</v>
      </c>
      <c r="F4" s="17">
        <f>D4-E4</f>
        <v>-1199293</v>
      </c>
      <c r="H4" s="45" t="s">
        <v>187</v>
      </c>
      <c r="I4" s="17">
        <v>2770097</v>
      </c>
      <c r="J4" s="17">
        <v>3074054</v>
      </c>
      <c r="K4" s="17">
        <f>I4-J4</f>
        <v>-303957</v>
      </c>
    </row>
    <row r="5" spans="2:13">
      <c r="C5" s="45" t="s">
        <v>188</v>
      </c>
      <c r="D5" s="99">
        <v>2096885</v>
      </c>
      <c r="E5" s="17">
        <v>2675940</v>
      </c>
      <c r="F5" s="17">
        <f t="shared" ref="F5:F17" si="0">D5-E5</f>
        <v>-579055</v>
      </c>
      <c r="H5" s="45" t="s">
        <v>188</v>
      </c>
      <c r="I5" s="17">
        <v>3136228</v>
      </c>
      <c r="J5" s="17">
        <v>3730195</v>
      </c>
      <c r="K5" s="17">
        <f t="shared" ref="K5:K15" si="1">I5-J5</f>
        <v>-593967</v>
      </c>
    </row>
    <row r="6" spans="2:13">
      <c r="C6" s="45" t="s">
        <v>189</v>
      </c>
      <c r="D6" s="101">
        <v>2580374</v>
      </c>
      <c r="E6" s="17">
        <v>1480454</v>
      </c>
      <c r="F6" s="17">
        <f t="shared" si="0"/>
        <v>1099920</v>
      </c>
      <c r="H6" s="45" t="s">
        <v>189</v>
      </c>
      <c r="I6" s="17">
        <v>3237032</v>
      </c>
      <c r="J6" s="17">
        <v>3749476</v>
      </c>
      <c r="K6" s="17">
        <f t="shared" si="1"/>
        <v>-512444</v>
      </c>
    </row>
    <row r="7" spans="2:13">
      <c r="C7" s="45" t="s">
        <v>190</v>
      </c>
      <c r="D7" s="99">
        <v>2348376</v>
      </c>
      <c r="E7" s="17">
        <v>1003642</v>
      </c>
      <c r="F7" s="17">
        <f t="shared" si="0"/>
        <v>1344734</v>
      </c>
      <c r="H7" s="45" t="s">
        <v>190</v>
      </c>
      <c r="I7" s="17">
        <v>2463158</v>
      </c>
      <c r="J7" s="17">
        <v>3535128</v>
      </c>
      <c r="K7" s="17">
        <f t="shared" si="1"/>
        <v>-1071970</v>
      </c>
    </row>
    <row r="8" spans="2:13">
      <c r="C8" s="45" t="s">
        <v>191</v>
      </c>
      <c r="D8" s="99">
        <v>2537065</v>
      </c>
      <c r="E8" s="17">
        <v>1915635</v>
      </c>
      <c r="F8" s="17">
        <f t="shared" si="0"/>
        <v>621430</v>
      </c>
      <c r="H8" s="45" t="s">
        <v>191</v>
      </c>
      <c r="I8" s="92">
        <v>2338538</v>
      </c>
      <c r="J8" s="17">
        <v>3010652</v>
      </c>
      <c r="K8" s="17">
        <f t="shared" si="1"/>
        <v>-672114</v>
      </c>
    </row>
    <row r="9" spans="2:13">
      <c r="C9" s="45" t="s">
        <v>192</v>
      </c>
      <c r="D9" s="99">
        <v>2014520</v>
      </c>
      <c r="E9" s="17">
        <v>1008231</v>
      </c>
      <c r="F9" s="17">
        <f t="shared" si="0"/>
        <v>1006289</v>
      </c>
      <c r="H9" s="45" t="s">
        <v>192</v>
      </c>
      <c r="I9" s="17">
        <v>4171266</v>
      </c>
      <c r="J9" s="17">
        <v>1910475</v>
      </c>
      <c r="K9" s="17">
        <f t="shared" si="1"/>
        <v>2260791</v>
      </c>
    </row>
    <row r="10" spans="2:13">
      <c r="B10" t="s">
        <v>219</v>
      </c>
      <c r="C10" s="45" t="s">
        <v>193</v>
      </c>
      <c r="D10" s="99">
        <v>2329939</v>
      </c>
      <c r="E10" s="17">
        <v>1733922</v>
      </c>
      <c r="F10" s="17">
        <f t="shared" si="0"/>
        <v>596017</v>
      </c>
      <c r="H10" s="45" t="s">
        <v>193</v>
      </c>
      <c r="I10" s="17">
        <v>5072182</v>
      </c>
      <c r="J10" s="17">
        <v>2745250</v>
      </c>
      <c r="K10" s="17">
        <f t="shared" si="1"/>
        <v>2326932</v>
      </c>
      <c r="L10" s="2"/>
      <c r="M10" s="2"/>
    </row>
    <row r="11" spans="2:13">
      <c r="B11" s="2">
        <v>16408</v>
      </c>
      <c r="C11" s="45" t="s">
        <v>194</v>
      </c>
      <c r="D11" s="100">
        <v>2559692</v>
      </c>
      <c r="E11" s="17">
        <v>1062664</v>
      </c>
      <c r="F11" s="17">
        <f t="shared" si="0"/>
        <v>1497028</v>
      </c>
      <c r="H11" s="45" t="s">
        <v>194</v>
      </c>
      <c r="I11" s="17">
        <v>3629892</v>
      </c>
      <c r="J11" s="17">
        <v>3266868</v>
      </c>
      <c r="K11" s="17">
        <f t="shared" si="1"/>
        <v>363024</v>
      </c>
    </row>
    <row r="12" spans="2:13">
      <c r="C12" s="45" t="s">
        <v>195</v>
      </c>
      <c r="D12" s="100">
        <v>1921018</v>
      </c>
      <c r="E12" s="17">
        <v>1829569</v>
      </c>
      <c r="F12" s="17">
        <f t="shared" si="0"/>
        <v>91449</v>
      </c>
      <c r="H12" s="45" t="s">
        <v>195</v>
      </c>
      <c r="I12" s="17">
        <v>4059600</v>
      </c>
      <c r="J12" s="17">
        <v>2616135</v>
      </c>
      <c r="K12" s="17">
        <f t="shared" si="1"/>
        <v>1443465</v>
      </c>
      <c r="M12" s="2"/>
    </row>
    <row r="13" spans="2:13">
      <c r="C13" s="45" t="s">
        <v>196</v>
      </c>
      <c r="D13" s="100">
        <v>2532889</v>
      </c>
      <c r="E13" s="17">
        <v>971265</v>
      </c>
      <c r="F13" s="17">
        <f t="shared" si="0"/>
        <v>1561624</v>
      </c>
      <c r="H13" s="45" t="s">
        <v>196</v>
      </c>
      <c r="I13" s="17">
        <v>3919876</v>
      </c>
      <c r="J13" s="17">
        <v>2287804</v>
      </c>
      <c r="K13" s="17">
        <f t="shared" si="1"/>
        <v>1632072</v>
      </c>
    </row>
    <row r="14" spans="2:13">
      <c r="C14" s="45" t="s">
        <v>197</v>
      </c>
      <c r="D14" s="100">
        <v>2107434</v>
      </c>
      <c r="E14" s="17">
        <v>2888148</v>
      </c>
      <c r="F14" s="17">
        <f t="shared" si="0"/>
        <v>-780714</v>
      </c>
      <c r="H14" s="45" t="s">
        <v>197</v>
      </c>
      <c r="I14" s="17">
        <v>4032458</v>
      </c>
      <c r="J14" s="17">
        <v>4903124</v>
      </c>
      <c r="K14" s="17">
        <f t="shared" si="1"/>
        <v>-870666</v>
      </c>
    </row>
    <row r="15" spans="2:13">
      <c r="B15" t="s">
        <v>220</v>
      </c>
      <c r="C15" s="45" t="s">
        <v>198</v>
      </c>
      <c r="D15" s="100">
        <v>5286505</v>
      </c>
      <c r="E15" s="17">
        <v>2545934</v>
      </c>
      <c r="F15" s="17">
        <f t="shared" si="0"/>
        <v>2740571</v>
      </c>
      <c r="H15" s="45" t="s">
        <v>198</v>
      </c>
      <c r="I15" s="17">
        <v>3924600</v>
      </c>
      <c r="J15" s="17">
        <v>8574354</v>
      </c>
      <c r="K15" s="17">
        <f t="shared" si="1"/>
        <v>-4649754</v>
      </c>
    </row>
    <row r="16" spans="2:13">
      <c r="B16" s="2">
        <v>14407</v>
      </c>
      <c r="C16" s="45"/>
      <c r="D16" s="17"/>
      <c r="E16" s="17"/>
      <c r="F16" s="17"/>
      <c r="H16" s="45"/>
      <c r="I16" s="17"/>
      <c r="J16" s="17"/>
      <c r="K16" s="17"/>
    </row>
    <row r="17" spans="1:11">
      <c r="C17" s="90"/>
      <c r="D17" s="17">
        <f>SUM(D4:D16)</f>
        <v>30815784</v>
      </c>
      <c r="E17" s="17">
        <f>SUM(E4:E16)</f>
        <v>22815784</v>
      </c>
      <c r="F17" s="17">
        <f t="shared" si="0"/>
        <v>8000000</v>
      </c>
      <c r="H17" s="90"/>
      <c r="I17" s="17">
        <f>SUM(I4:I16)</f>
        <v>42754927</v>
      </c>
      <c r="J17" s="17">
        <f>SUM(J4:J16)</f>
        <v>43403515</v>
      </c>
      <c r="K17" s="17">
        <f t="shared" ref="K17" si="2">I17-J17</f>
        <v>-648588</v>
      </c>
    </row>
    <row r="19" spans="1:11">
      <c r="C19" t="s">
        <v>199</v>
      </c>
      <c r="D19">
        <v>283</v>
      </c>
      <c r="K19" s="2">
        <v>7406948</v>
      </c>
    </row>
    <row r="20" spans="1:11">
      <c r="B20">
        <v>1</v>
      </c>
      <c r="C20" t="s">
        <v>200</v>
      </c>
      <c r="D20" t="s">
        <v>201</v>
      </c>
      <c r="G20" t="s">
        <v>202</v>
      </c>
      <c r="H20" t="s">
        <v>203</v>
      </c>
      <c r="I20" t="s">
        <v>204</v>
      </c>
    </row>
    <row r="21" spans="1:11">
      <c r="B21">
        <v>2</v>
      </c>
      <c r="C21" t="s">
        <v>217</v>
      </c>
      <c r="F21" s="93"/>
      <c r="G21" s="2">
        <v>16408246</v>
      </c>
      <c r="H21" s="2">
        <v>14407538</v>
      </c>
      <c r="I21" s="2">
        <f>G21-H21</f>
        <v>2000708</v>
      </c>
    </row>
    <row r="22" spans="1:11">
      <c r="A22" s="2"/>
      <c r="B22">
        <v>5</v>
      </c>
      <c r="C22" t="s">
        <v>205</v>
      </c>
      <c r="H22" s="2">
        <v>7406948</v>
      </c>
    </row>
    <row r="23" spans="1:11">
      <c r="B23">
        <v>6</v>
      </c>
      <c r="C23" t="s">
        <v>206</v>
      </c>
      <c r="G23" t="s">
        <v>207</v>
      </c>
    </row>
    <row r="24" spans="1:11">
      <c r="G24" t="s">
        <v>208</v>
      </c>
    </row>
    <row r="25" spans="1:11">
      <c r="G25" s="94" t="s">
        <v>209</v>
      </c>
      <c r="H25" s="94"/>
      <c r="I25" s="94"/>
    </row>
    <row r="26" spans="1:11">
      <c r="G26" t="s">
        <v>210</v>
      </c>
    </row>
  </sheetData>
  <mergeCells count="2">
    <mergeCell ref="C2:F2"/>
    <mergeCell ref="H2:K2"/>
  </mergeCells>
  <pageMargins left="0.7" right="0.7" top="0.75" bottom="0.75" header="0.3" footer="0.3"/>
  <pageSetup paperSize="5" orientation="portrait" horizontalDpi="0" verticalDpi="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75"/>
  <sheetData/>
  <pageMargins left="0.7" right="0.7" top="0.75" bottom="0.75" header="0.3" footer="0.3"/>
  <pageSetup paperSize="5"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1</vt:i4>
      </vt:variant>
    </vt:vector>
  </HeadingPairs>
  <TitlesOfParts>
    <vt:vector size="9" baseType="lpstr">
      <vt:lpstr>BALANCE SSR REPORTE 2023</vt:lpstr>
      <vt:lpstr>CARTOLAS AL 31.12.2022 Y 2023</vt:lpstr>
      <vt:lpstr>ESTADO RESULTADOS SSR 2023</vt:lpstr>
      <vt:lpstr>LISTADO INVERSIONES</vt:lpstr>
      <vt:lpstr>NOTAS EXPLICATIVAS</vt:lpstr>
      <vt:lpstr>RENTA AT.2024 SSR V.SIMPSON</vt:lpstr>
      <vt:lpstr>ANALISIS INFORMACION</vt:lpstr>
      <vt:lpstr>Hoja2</vt:lpstr>
      <vt:lpstr>'BALANCE SSR REPORTE 2023'!Área_de_impresión</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Rodrigo Antonio Gonzalez Zuñiga</cp:lastModifiedBy>
  <cp:lastPrinted>2024-03-20T18:54:20Z</cp:lastPrinted>
  <dcterms:created xsi:type="dcterms:W3CDTF">2023-10-12T01:04:35Z</dcterms:created>
  <dcterms:modified xsi:type="dcterms:W3CDTF">2024-03-20T18:54:49Z</dcterms:modified>
</cp:coreProperties>
</file>